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cts\FY 2022-23 CONTRACTS\GRANT APPLICATION PACKAGES\"/>
    </mc:Choice>
  </mc:AlternateContent>
  <xr:revisionPtr revIDLastSave="0" documentId="13_ncr:1_{28BEA642-9D18-49EA-A489-F7A3DDBA06FA}" xr6:coauthVersionLast="47" xr6:coauthVersionMax="47" xr10:uidLastSave="{00000000-0000-0000-0000-000000000000}"/>
  <bookViews>
    <workbookView xWindow="-110" yWindow="-110" windowWidth="19420" windowHeight="10420" tabRatio="838" xr2:uid="{00000000-000D-0000-FFFF-FFFF00000000}"/>
  </bookViews>
  <sheets>
    <sheet name="Budget" sheetId="61" r:id="rId1"/>
    <sheet name="Jul" sheetId="32" r:id="rId2"/>
    <sheet name="Aug" sheetId="46" r:id="rId3"/>
    <sheet name="Sep" sheetId="47" r:id="rId4"/>
    <sheet name="Oct" sheetId="48" r:id="rId5"/>
    <sheet name="Nov" sheetId="49" r:id="rId6"/>
    <sheet name="Dec" sheetId="50" r:id="rId7"/>
    <sheet name="Jan" sheetId="51" r:id="rId8"/>
    <sheet name="Feb" sheetId="52" r:id="rId9"/>
    <sheet name="Mar" sheetId="53" r:id="rId10"/>
    <sheet name="Apr" sheetId="54" r:id="rId11"/>
    <sheet name="May" sheetId="55" r:id="rId12"/>
    <sheet name="Jun" sheetId="56" r:id="rId13"/>
    <sheet name="CloseOut" sheetId="57" r:id="rId14"/>
  </sheets>
  <definedNames>
    <definedName name="Agency">#REF!</definedName>
    <definedName name="BudgetC1">#REF!</definedName>
    <definedName name="BudgetC2">#REF!</definedName>
    <definedName name="_xlnm.Print_Area" localSheetId="10">Apr!$A$1:$R$67</definedName>
    <definedName name="_xlnm.Print_Area" localSheetId="2">Aug!$A$1:$R$67</definedName>
    <definedName name="_xlnm.Print_Area" localSheetId="0">Budget!$B$1:$AG$55</definedName>
    <definedName name="_xlnm.Print_Area" localSheetId="13">CloseOut!$A$1:$R$68</definedName>
    <definedName name="_xlnm.Print_Area" localSheetId="6">Dec!$A$1:$R$67</definedName>
    <definedName name="_xlnm.Print_Area" localSheetId="8">Feb!$A$1:$R$67</definedName>
    <definedName name="_xlnm.Print_Area" localSheetId="7">Jan!$A$1:$R$67</definedName>
    <definedName name="_xlnm.Print_Area" localSheetId="1">Jul!$A$1:$R$67</definedName>
    <definedName name="_xlnm.Print_Area" localSheetId="12">Jun!$A$1:$R$67</definedName>
    <definedName name="_xlnm.Print_Area" localSheetId="9">Mar!$A$1:$R$67</definedName>
    <definedName name="_xlnm.Print_Area" localSheetId="11">May!$A$1:$R$67</definedName>
    <definedName name="_xlnm.Print_Area" localSheetId="5">Nov!$A$1:$R$67</definedName>
    <definedName name="_xlnm.Print_Area" localSheetId="4">Oct!$A$1:$R$67</definedName>
    <definedName name="_xlnm.Print_Area" localSheetId="3">Sep!$A$1:$R$67</definedName>
    <definedName name="_xlnm.Print_Titles" localSheetId="10">Apr!$5:$5</definedName>
    <definedName name="_xlnm.Print_Titles" localSheetId="2">Aug!$4:$5</definedName>
    <definedName name="_xlnm.Print_Titles" localSheetId="6">Dec!$5:$5</definedName>
    <definedName name="_xlnm.Print_Titles" localSheetId="8">Feb!$5:$5</definedName>
    <definedName name="_xlnm.Print_Titles" localSheetId="7">Jan!$5:$5</definedName>
    <definedName name="_xlnm.Print_Titles" localSheetId="1">Jul!$4:$5</definedName>
    <definedName name="_xlnm.Print_Titles" localSheetId="12">Jun!$5:$5</definedName>
    <definedName name="_xlnm.Print_Titles" localSheetId="9">Mar!$5:$5</definedName>
    <definedName name="_xlnm.Print_Titles" localSheetId="11">May!$5:$5</definedName>
    <definedName name="_xlnm.Print_Titles" localSheetId="5">Nov!$5:$5</definedName>
    <definedName name="_xlnm.Print_Titles" localSheetId="4">Oct!$5:$5</definedName>
    <definedName name="_xlnm.Print_Titles" localSheetId="3">Sep!$5:$5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61" l="1"/>
  <c r="E57" i="61" s="1"/>
  <c r="J3" i="57" l="1"/>
  <c r="J3" i="56"/>
  <c r="J3" i="55"/>
  <c r="J3" i="54"/>
  <c r="J3" i="53"/>
  <c r="J3" i="52"/>
  <c r="J3" i="51"/>
  <c r="J3" i="50"/>
  <c r="J3" i="49"/>
  <c r="J3" i="48"/>
  <c r="J3" i="47"/>
  <c r="J3" i="32"/>
  <c r="D21" i="48" l="1"/>
  <c r="D21" i="49" s="1"/>
  <c r="D21" i="50" s="1"/>
  <c r="D21" i="51" s="1"/>
  <c r="D21" i="52" s="1"/>
  <c r="D21" i="53" s="1"/>
  <c r="D21" i="32"/>
  <c r="D21" i="46" s="1"/>
  <c r="D21" i="47" s="1"/>
  <c r="C21" i="48"/>
  <c r="C21" i="49" s="1"/>
  <c r="C21" i="50" s="1"/>
  <c r="C21" i="51" s="1"/>
  <c r="C21" i="52" s="1"/>
  <c r="C21" i="53" s="1"/>
  <c r="C21" i="32"/>
  <c r="C21" i="46" s="1"/>
  <c r="C21" i="47" s="1"/>
  <c r="D21" i="55" l="1"/>
  <c r="D21" i="56" s="1"/>
  <c r="D21" i="54"/>
  <c r="C21" i="54"/>
  <c r="C21" i="55"/>
  <c r="C21" i="56" s="1"/>
  <c r="M57" i="61" l="1"/>
  <c r="O57" i="61" s="1"/>
  <c r="B21" i="32" l="1"/>
  <c r="B21" i="49" s="1"/>
  <c r="B16" i="32"/>
  <c r="B17" i="32"/>
  <c r="B18" i="32"/>
  <c r="B18" i="51" s="1"/>
  <c r="B19" i="32"/>
  <c r="B19" i="49" s="1"/>
  <c r="B20" i="32"/>
  <c r="B20" i="51" s="1"/>
  <c r="B18" i="49" l="1"/>
  <c r="B20" i="49"/>
  <c r="B19" i="51"/>
  <c r="M2" i="46" l="1"/>
  <c r="M2" i="47"/>
  <c r="M2" i="48"/>
  <c r="M2" i="49"/>
  <c r="M2" i="50"/>
  <c r="M2" i="51"/>
  <c r="M2" i="52"/>
  <c r="M2" i="53"/>
  <c r="M2" i="54"/>
  <c r="M2" i="55"/>
  <c r="M2" i="56"/>
  <c r="M2" i="32"/>
  <c r="J3" i="46"/>
  <c r="J2" i="46"/>
  <c r="J2" i="47"/>
  <c r="J2" i="48"/>
  <c r="J2" i="49"/>
  <c r="J2" i="50"/>
  <c r="J2" i="51"/>
  <c r="J2" i="52"/>
  <c r="J2" i="53"/>
  <c r="J2" i="54"/>
  <c r="J2" i="55"/>
  <c r="J2" i="56"/>
  <c r="J2" i="32"/>
  <c r="J1" i="46"/>
  <c r="J1" i="47"/>
  <c r="J1" i="48"/>
  <c r="J1" i="49"/>
  <c r="J1" i="50"/>
  <c r="J1" i="51"/>
  <c r="J1" i="52"/>
  <c r="J1" i="53"/>
  <c r="J1" i="54"/>
  <c r="J1" i="55"/>
  <c r="J1" i="56"/>
  <c r="J1" i="32"/>
  <c r="J1" i="57"/>
  <c r="M5" i="61" l="1"/>
  <c r="B2" i="32" l="1"/>
  <c r="M18" i="61"/>
  <c r="G52" i="57" l="1"/>
  <c r="H52" i="57"/>
  <c r="G46" i="56"/>
  <c r="H46" i="56"/>
  <c r="G46" i="55"/>
  <c r="H46" i="55"/>
  <c r="G46" i="54"/>
  <c r="H46" i="54"/>
  <c r="G46" i="53"/>
  <c r="H46" i="53"/>
  <c r="G46" i="52"/>
  <c r="H46" i="52"/>
  <c r="G46" i="51"/>
  <c r="H46" i="51"/>
  <c r="G46" i="50"/>
  <c r="H46" i="50"/>
  <c r="G46" i="49"/>
  <c r="H46" i="49"/>
  <c r="G46" i="47"/>
  <c r="H46" i="47"/>
  <c r="L43" i="61" l="1"/>
  <c r="C5" i="61" l="1"/>
  <c r="J5" i="61"/>
  <c r="I5" i="61"/>
  <c r="H5" i="61"/>
  <c r="G5" i="61"/>
  <c r="F5" i="61"/>
  <c r="E5" i="61"/>
  <c r="D5" i="61"/>
  <c r="A45" i="48"/>
  <c r="A45" i="49" s="1"/>
  <c r="A45" i="50" s="1"/>
  <c r="A45" i="51" s="1"/>
  <c r="A45" i="52" s="1"/>
  <c r="A45" i="53" s="1"/>
  <c r="A47" i="54"/>
  <c r="L44" i="61" l="1"/>
  <c r="A46" i="48" s="1"/>
  <c r="A46" i="49" s="1"/>
  <c r="A46" i="50" s="1"/>
  <c r="A46" i="51" s="1"/>
  <c r="A46" i="52" s="1"/>
  <c r="A46" i="53" s="1"/>
  <c r="A46" i="54" l="1"/>
  <c r="A46" i="55"/>
  <c r="A46" i="56" s="1"/>
  <c r="A52" i="57" s="1"/>
  <c r="AC59" i="57"/>
  <c r="AB59" i="57"/>
  <c r="AA59" i="57"/>
  <c r="Z59" i="57"/>
  <c r="Y59" i="57"/>
  <c r="X59" i="57"/>
  <c r="W59" i="57"/>
  <c r="V59" i="57"/>
  <c r="U59" i="57"/>
  <c r="T59" i="57"/>
  <c r="AC55" i="57"/>
  <c r="AB55" i="57"/>
  <c r="AA55" i="57"/>
  <c r="Z55" i="57"/>
  <c r="Y55" i="57"/>
  <c r="X55" i="57"/>
  <c r="W55" i="57"/>
  <c r="V55" i="57"/>
  <c r="AC54" i="57"/>
  <c r="AB54" i="57"/>
  <c r="AA54" i="57"/>
  <c r="Z54" i="57"/>
  <c r="Y54" i="57"/>
  <c r="X54" i="57"/>
  <c r="W54" i="57"/>
  <c r="V54" i="57"/>
  <c r="AC52" i="57"/>
  <c r="AB52" i="57"/>
  <c r="AA52" i="57"/>
  <c r="Z52" i="57"/>
  <c r="Y52" i="57"/>
  <c r="X52" i="57"/>
  <c r="W52" i="57"/>
  <c r="V52" i="57"/>
  <c r="U52" i="57"/>
  <c r="T52" i="57"/>
  <c r="AC51" i="57"/>
  <c r="AB51" i="57"/>
  <c r="AA51" i="57"/>
  <c r="Z51" i="57"/>
  <c r="Y51" i="57"/>
  <c r="X51" i="57"/>
  <c r="W51" i="57"/>
  <c r="V51" i="57"/>
  <c r="U51" i="57"/>
  <c r="T51" i="57"/>
  <c r="AC50" i="57"/>
  <c r="AB50" i="57"/>
  <c r="AA50" i="57"/>
  <c r="Z50" i="57"/>
  <c r="Y50" i="57"/>
  <c r="X50" i="57"/>
  <c r="W50" i="57"/>
  <c r="V50" i="57"/>
  <c r="U50" i="57"/>
  <c r="T50" i="57"/>
  <c r="AC39" i="57"/>
  <c r="AB39" i="57"/>
  <c r="AA39" i="57"/>
  <c r="Z39" i="57"/>
  <c r="Y39" i="57"/>
  <c r="X39" i="57"/>
  <c r="W39" i="57"/>
  <c r="V39" i="57"/>
  <c r="U39" i="57"/>
  <c r="T39" i="57"/>
  <c r="AC36" i="57"/>
  <c r="AB36" i="57"/>
  <c r="AA36" i="57"/>
  <c r="Z36" i="57"/>
  <c r="Y36" i="57"/>
  <c r="X36" i="57"/>
  <c r="W36" i="57"/>
  <c r="V36" i="57"/>
  <c r="U36" i="57"/>
  <c r="T36" i="57"/>
  <c r="AC35" i="57"/>
  <c r="AB35" i="57"/>
  <c r="AA35" i="57"/>
  <c r="Z35" i="57"/>
  <c r="Y35" i="57"/>
  <c r="X35" i="57"/>
  <c r="W35" i="57"/>
  <c r="V35" i="57"/>
  <c r="U35" i="57"/>
  <c r="T35" i="57"/>
  <c r="AC32" i="57"/>
  <c r="AB32" i="57"/>
  <c r="AA32" i="57"/>
  <c r="Z32" i="57"/>
  <c r="Y32" i="57"/>
  <c r="X32" i="57"/>
  <c r="W32" i="57"/>
  <c r="V32" i="57"/>
  <c r="U32" i="57"/>
  <c r="T32" i="57"/>
  <c r="AC31" i="57"/>
  <c r="AB31" i="57"/>
  <c r="AA31" i="57"/>
  <c r="Z31" i="57"/>
  <c r="Y31" i="57"/>
  <c r="X31" i="57"/>
  <c r="W31" i="57"/>
  <c r="V31" i="57"/>
  <c r="U31" i="57"/>
  <c r="T31" i="57"/>
  <c r="T22" i="57"/>
  <c r="U22" i="57"/>
  <c r="V22" i="57"/>
  <c r="W22" i="57"/>
  <c r="X22" i="57"/>
  <c r="Y22" i="57"/>
  <c r="Z22" i="57"/>
  <c r="AA22" i="57"/>
  <c r="AB22" i="57"/>
  <c r="AC22" i="57"/>
  <c r="T23" i="57"/>
  <c r="U23" i="57"/>
  <c r="V23" i="57"/>
  <c r="W23" i="57"/>
  <c r="X23" i="57"/>
  <c r="Y23" i="57"/>
  <c r="Z23" i="57"/>
  <c r="AA23" i="57"/>
  <c r="AB23" i="57"/>
  <c r="AC23" i="57"/>
  <c r="T27" i="57"/>
  <c r="U27" i="57"/>
  <c r="V27" i="57"/>
  <c r="W27" i="57"/>
  <c r="X27" i="57"/>
  <c r="Y27" i="57"/>
  <c r="Z27" i="57"/>
  <c r="AA27" i="57"/>
  <c r="AB27" i="57"/>
  <c r="AC27" i="57"/>
  <c r="W6" i="61"/>
  <c r="R8" i="47"/>
  <c r="R8" i="48"/>
  <c r="R8" i="49"/>
  <c r="R8" i="50"/>
  <c r="R8" i="51"/>
  <c r="R8" i="52"/>
  <c r="R8" i="53"/>
  <c r="R8" i="54"/>
  <c r="R8" i="55"/>
  <c r="R8" i="56"/>
  <c r="R8" i="46"/>
  <c r="R8" i="32"/>
  <c r="B2" i="57"/>
  <c r="I3" i="57"/>
  <c r="C9" i="57"/>
  <c r="D9" i="57"/>
  <c r="G19" i="57"/>
  <c r="H19" i="57"/>
  <c r="G20" i="57"/>
  <c r="H20" i="57"/>
  <c r="G21" i="57"/>
  <c r="G28" i="57" s="1"/>
  <c r="H21" i="57"/>
  <c r="G22" i="57"/>
  <c r="H22" i="57"/>
  <c r="G23" i="57"/>
  <c r="H23" i="57"/>
  <c r="G24" i="57"/>
  <c r="G25" i="57"/>
  <c r="H25" i="57"/>
  <c r="G26" i="57"/>
  <c r="H26" i="57"/>
  <c r="G27" i="57"/>
  <c r="H27" i="57"/>
  <c r="I28" i="57"/>
  <c r="J28" i="57"/>
  <c r="J55" i="57" s="1"/>
  <c r="U55" i="57" s="1"/>
  <c r="K28" i="57"/>
  <c r="L28" i="57"/>
  <c r="M28" i="57"/>
  <c r="N28" i="57"/>
  <c r="O28" i="57"/>
  <c r="P28" i="57"/>
  <c r="Q28" i="57"/>
  <c r="R28" i="57"/>
  <c r="B30" i="57"/>
  <c r="G30" i="57"/>
  <c r="H30" i="57"/>
  <c r="B31" i="57"/>
  <c r="G31" i="57"/>
  <c r="H31" i="57"/>
  <c r="B32" i="57"/>
  <c r="G32" i="57"/>
  <c r="H32" i="57"/>
  <c r="I33" i="57"/>
  <c r="J33" i="57"/>
  <c r="K33" i="57"/>
  <c r="L33" i="57"/>
  <c r="M33" i="57"/>
  <c r="N33" i="57"/>
  <c r="O33" i="57"/>
  <c r="P33" i="57"/>
  <c r="Q33" i="57"/>
  <c r="R33" i="57"/>
  <c r="G35" i="57"/>
  <c r="H35" i="57"/>
  <c r="G36" i="57"/>
  <c r="H36" i="57"/>
  <c r="I37" i="57"/>
  <c r="J37" i="57"/>
  <c r="K37" i="57"/>
  <c r="L37" i="57"/>
  <c r="M37" i="57"/>
  <c r="N37" i="57"/>
  <c r="O37" i="57"/>
  <c r="P37" i="57"/>
  <c r="Q37" i="57"/>
  <c r="R37" i="57"/>
  <c r="G39" i="57"/>
  <c r="H39" i="57"/>
  <c r="G40" i="57"/>
  <c r="H40" i="57"/>
  <c r="I41" i="57"/>
  <c r="J41" i="57"/>
  <c r="K41" i="57"/>
  <c r="L41" i="57"/>
  <c r="M41" i="57"/>
  <c r="N41" i="57"/>
  <c r="O41" i="57"/>
  <c r="P41" i="57"/>
  <c r="Q41" i="57"/>
  <c r="R41" i="57"/>
  <c r="G43" i="57"/>
  <c r="H43" i="57"/>
  <c r="I44" i="57"/>
  <c r="J44" i="57"/>
  <c r="K44" i="57"/>
  <c r="L44" i="57"/>
  <c r="M44" i="57"/>
  <c r="N44" i="57"/>
  <c r="O44" i="57"/>
  <c r="P44" i="57"/>
  <c r="Q44" i="57"/>
  <c r="R44" i="57"/>
  <c r="G46" i="57"/>
  <c r="H46" i="57"/>
  <c r="G47" i="57"/>
  <c r="H47" i="57"/>
  <c r="G48" i="57"/>
  <c r="H48" i="57"/>
  <c r="G49" i="57"/>
  <c r="G53" i="57" s="1"/>
  <c r="H49" i="57"/>
  <c r="G50" i="57"/>
  <c r="H50" i="57"/>
  <c r="G51" i="57"/>
  <c r="H51" i="57"/>
  <c r="I53" i="57"/>
  <c r="J53" i="57"/>
  <c r="K53" i="57"/>
  <c r="L53" i="57"/>
  <c r="M53" i="57"/>
  <c r="N53" i="57"/>
  <c r="O53" i="57"/>
  <c r="P53" i="57"/>
  <c r="Q53" i="57"/>
  <c r="R53" i="57"/>
  <c r="B2" i="56"/>
  <c r="G13" i="56"/>
  <c r="H13" i="56"/>
  <c r="G14" i="56"/>
  <c r="H14" i="56"/>
  <c r="G15" i="56"/>
  <c r="H15" i="56"/>
  <c r="G16" i="56"/>
  <c r="H16" i="56"/>
  <c r="G17" i="56"/>
  <c r="H17" i="56"/>
  <c r="G18" i="56"/>
  <c r="G19" i="56"/>
  <c r="H19" i="56"/>
  <c r="G20" i="56"/>
  <c r="H20" i="56"/>
  <c r="B21" i="56"/>
  <c r="G21" i="56"/>
  <c r="H21" i="56"/>
  <c r="I22" i="56"/>
  <c r="J22" i="56"/>
  <c r="K22" i="56"/>
  <c r="L22" i="56"/>
  <c r="M22" i="56"/>
  <c r="N22" i="56"/>
  <c r="O22" i="56"/>
  <c r="P22" i="56"/>
  <c r="Q22" i="56"/>
  <c r="R22" i="56"/>
  <c r="G24" i="56"/>
  <c r="H24" i="56"/>
  <c r="G25" i="56"/>
  <c r="H25" i="56"/>
  <c r="G26" i="56"/>
  <c r="H26" i="56"/>
  <c r="I27" i="56"/>
  <c r="J27" i="56"/>
  <c r="K27" i="56"/>
  <c r="L27" i="56"/>
  <c r="M27" i="56"/>
  <c r="N27" i="56"/>
  <c r="O27" i="56"/>
  <c r="P27" i="56"/>
  <c r="Q27" i="56"/>
  <c r="R27" i="56"/>
  <c r="G29" i="56"/>
  <c r="H29" i="56"/>
  <c r="G30" i="56"/>
  <c r="H30" i="56"/>
  <c r="I31" i="56"/>
  <c r="J31" i="56"/>
  <c r="K31" i="56"/>
  <c r="L31" i="56"/>
  <c r="M31" i="56"/>
  <c r="N31" i="56"/>
  <c r="O31" i="56"/>
  <c r="P31" i="56"/>
  <c r="Q31" i="56"/>
  <c r="R31" i="56"/>
  <c r="G33" i="56"/>
  <c r="H33" i="56"/>
  <c r="G34" i="56"/>
  <c r="H34" i="56"/>
  <c r="I35" i="56"/>
  <c r="J35" i="56"/>
  <c r="K35" i="56"/>
  <c r="L35" i="56"/>
  <c r="M35" i="56"/>
  <c r="N35" i="56"/>
  <c r="O35" i="56"/>
  <c r="P35" i="56"/>
  <c r="Q35" i="56"/>
  <c r="R35" i="56"/>
  <c r="G37" i="56"/>
  <c r="G38" i="56" s="1"/>
  <c r="H37" i="56"/>
  <c r="H38" i="56" s="1"/>
  <c r="I38" i="56"/>
  <c r="J38" i="56"/>
  <c r="K38" i="56"/>
  <c r="L38" i="56"/>
  <c r="M38" i="56"/>
  <c r="N38" i="56"/>
  <c r="O38" i="56"/>
  <c r="P38" i="56"/>
  <c r="Q38" i="56"/>
  <c r="R38" i="56"/>
  <c r="G40" i="56"/>
  <c r="H40" i="56"/>
  <c r="G41" i="56"/>
  <c r="H41" i="56"/>
  <c r="G42" i="56"/>
  <c r="H42" i="56"/>
  <c r="G43" i="56"/>
  <c r="H43" i="56"/>
  <c r="G44" i="56"/>
  <c r="H44" i="56"/>
  <c r="G45" i="56"/>
  <c r="H45" i="56"/>
  <c r="G49" i="56"/>
  <c r="H49" i="56"/>
  <c r="I50" i="56"/>
  <c r="J50" i="56"/>
  <c r="K50" i="56"/>
  <c r="L50" i="56"/>
  <c r="M50" i="56"/>
  <c r="N50" i="56"/>
  <c r="O50" i="56"/>
  <c r="P50" i="56"/>
  <c r="Q50" i="56"/>
  <c r="R50" i="56"/>
  <c r="B2" i="55"/>
  <c r="G13" i="55"/>
  <c r="H13" i="55"/>
  <c r="G14" i="55"/>
  <c r="H14" i="55"/>
  <c r="G15" i="55"/>
  <c r="H15" i="55"/>
  <c r="G16" i="55"/>
  <c r="H16" i="55"/>
  <c r="G17" i="55"/>
  <c r="H17" i="55"/>
  <c r="G18" i="55"/>
  <c r="G19" i="55"/>
  <c r="H19" i="55"/>
  <c r="G20" i="55"/>
  <c r="H20" i="55"/>
  <c r="B21" i="55"/>
  <c r="G21" i="55"/>
  <c r="H21" i="55"/>
  <c r="I22" i="55"/>
  <c r="J22" i="55"/>
  <c r="K22" i="55"/>
  <c r="L22" i="55"/>
  <c r="M22" i="55"/>
  <c r="N22" i="55"/>
  <c r="O22" i="55"/>
  <c r="P22" i="55"/>
  <c r="Q22" i="55"/>
  <c r="R22" i="55"/>
  <c r="G24" i="55"/>
  <c r="H24" i="55"/>
  <c r="G25" i="55"/>
  <c r="H25" i="55"/>
  <c r="G26" i="55"/>
  <c r="H26" i="55"/>
  <c r="I27" i="55"/>
  <c r="J27" i="55"/>
  <c r="K27" i="55"/>
  <c r="L27" i="55"/>
  <c r="M27" i="55"/>
  <c r="N27" i="55"/>
  <c r="O27" i="55"/>
  <c r="P27" i="55"/>
  <c r="Q27" i="55"/>
  <c r="R27" i="55"/>
  <c r="G29" i="55"/>
  <c r="H29" i="55"/>
  <c r="G30" i="55"/>
  <c r="H30" i="55"/>
  <c r="I31" i="55"/>
  <c r="J31" i="55"/>
  <c r="K31" i="55"/>
  <c r="L31" i="55"/>
  <c r="M31" i="55"/>
  <c r="N31" i="55"/>
  <c r="O31" i="55"/>
  <c r="P31" i="55"/>
  <c r="Q31" i="55"/>
  <c r="R31" i="55"/>
  <c r="G33" i="55"/>
  <c r="H33" i="55"/>
  <c r="G34" i="55"/>
  <c r="H34" i="55"/>
  <c r="I35" i="55"/>
  <c r="J35" i="55"/>
  <c r="K35" i="55"/>
  <c r="L35" i="55"/>
  <c r="M35" i="55"/>
  <c r="N35" i="55"/>
  <c r="O35" i="55"/>
  <c r="P35" i="55"/>
  <c r="Q35" i="55"/>
  <c r="R35" i="55"/>
  <c r="G37" i="55"/>
  <c r="G38" i="55" s="1"/>
  <c r="H37" i="55"/>
  <c r="H38" i="55" s="1"/>
  <c r="I38" i="55"/>
  <c r="J38" i="55"/>
  <c r="K38" i="55"/>
  <c r="L38" i="55"/>
  <c r="M38" i="55"/>
  <c r="N38" i="55"/>
  <c r="O38" i="55"/>
  <c r="P38" i="55"/>
  <c r="Q38" i="55"/>
  <c r="R38" i="55"/>
  <c r="G40" i="55"/>
  <c r="H40" i="55"/>
  <c r="G41" i="55"/>
  <c r="H41" i="55"/>
  <c r="G42" i="55"/>
  <c r="H42" i="55"/>
  <c r="G43" i="55"/>
  <c r="H43" i="55"/>
  <c r="G44" i="55"/>
  <c r="H44" i="55"/>
  <c r="G45" i="55"/>
  <c r="H45" i="55"/>
  <c r="G49" i="55"/>
  <c r="H49" i="55"/>
  <c r="I50" i="55"/>
  <c r="J50" i="55"/>
  <c r="K50" i="55"/>
  <c r="L50" i="55"/>
  <c r="M50" i="55"/>
  <c r="N50" i="55"/>
  <c r="O50" i="55"/>
  <c r="O52" i="55" s="1"/>
  <c r="O10" i="55" s="1"/>
  <c r="P50" i="55"/>
  <c r="P52" i="55" s="1"/>
  <c r="P10" i="55" s="1"/>
  <c r="Q50" i="55"/>
  <c r="R50" i="55"/>
  <c r="B2" i="54"/>
  <c r="G13" i="54"/>
  <c r="H13" i="54"/>
  <c r="G14" i="54"/>
  <c r="H14" i="54"/>
  <c r="G15" i="54"/>
  <c r="H15" i="54"/>
  <c r="G16" i="54"/>
  <c r="H16" i="54"/>
  <c r="G17" i="54"/>
  <c r="H17" i="54"/>
  <c r="G18" i="54"/>
  <c r="G19" i="54"/>
  <c r="H19" i="54"/>
  <c r="G20" i="54"/>
  <c r="H20" i="54"/>
  <c r="B21" i="54"/>
  <c r="G21" i="54"/>
  <c r="H21" i="54"/>
  <c r="I22" i="54"/>
  <c r="J22" i="54"/>
  <c r="K22" i="54"/>
  <c r="L22" i="54"/>
  <c r="M22" i="54"/>
  <c r="N22" i="54"/>
  <c r="O22" i="54"/>
  <c r="P22" i="54"/>
  <c r="Q22" i="54"/>
  <c r="R22" i="54"/>
  <c r="G24" i="54"/>
  <c r="H24" i="54"/>
  <c r="G25" i="54"/>
  <c r="H25" i="54"/>
  <c r="G26" i="54"/>
  <c r="H26" i="54"/>
  <c r="I27" i="54"/>
  <c r="J27" i="54"/>
  <c r="K27" i="54"/>
  <c r="L27" i="54"/>
  <c r="M27" i="54"/>
  <c r="N27" i="54"/>
  <c r="O27" i="54"/>
  <c r="P27" i="54"/>
  <c r="Q27" i="54"/>
  <c r="R27" i="54"/>
  <c r="G29" i="54"/>
  <c r="H29" i="54"/>
  <c r="G30" i="54"/>
  <c r="H30" i="54"/>
  <c r="I31" i="54"/>
  <c r="J31" i="54"/>
  <c r="K31" i="54"/>
  <c r="L31" i="54"/>
  <c r="M31" i="54"/>
  <c r="N31" i="54"/>
  <c r="N52" i="54" s="1"/>
  <c r="N10" i="54" s="1"/>
  <c r="O31" i="54"/>
  <c r="P31" i="54"/>
  <c r="Q31" i="54"/>
  <c r="R31" i="54"/>
  <c r="G33" i="54"/>
  <c r="H33" i="54"/>
  <c r="G34" i="54"/>
  <c r="H34" i="54"/>
  <c r="I35" i="54"/>
  <c r="J35" i="54"/>
  <c r="K35" i="54"/>
  <c r="L35" i="54"/>
  <c r="M35" i="54"/>
  <c r="N35" i="54"/>
  <c r="O35" i="54"/>
  <c r="P35" i="54"/>
  <c r="Q35" i="54"/>
  <c r="R35" i="54"/>
  <c r="G37" i="54"/>
  <c r="G38" i="54" s="1"/>
  <c r="H37" i="54"/>
  <c r="H38" i="54" s="1"/>
  <c r="I38" i="54"/>
  <c r="J38" i="54"/>
  <c r="K38" i="54"/>
  <c r="L38" i="54"/>
  <c r="M38" i="54"/>
  <c r="N38" i="54"/>
  <c r="O38" i="54"/>
  <c r="P38" i="54"/>
  <c r="Q38" i="54"/>
  <c r="R38" i="54"/>
  <c r="G40" i="54"/>
  <c r="H40" i="54"/>
  <c r="G41" i="54"/>
  <c r="H41" i="54"/>
  <c r="G42" i="54"/>
  <c r="H42" i="54"/>
  <c r="G43" i="54"/>
  <c r="H43" i="54"/>
  <c r="G44" i="54"/>
  <c r="H44" i="54"/>
  <c r="G45" i="54"/>
  <c r="H45" i="54"/>
  <c r="G49" i="54"/>
  <c r="H49" i="54"/>
  <c r="I50" i="54"/>
  <c r="J50" i="54"/>
  <c r="K50" i="54"/>
  <c r="L50" i="54"/>
  <c r="M50" i="54"/>
  <c r="N50" i="54"/>
  <c r="O50" i="54"/>
  <c r="O52" i="54" s="1"/>
  <c r="O10" i="54" s="1"/>
  <c r="P50" i="54"/>
  <c r="Q50" i="54"/>
  <c r="R50" i="54"/>
  <c r="B2" i="53"/>
  <c r="G13" i="53"/>
  <c r="H13" i="53"/>
  <c r="G14" i="53"/>
  <c r="H14" i="53"/>
  <c r="G15" i="53"/>
  <c r="H15" i="53"/>
  <c r="G16" i="53"/>
  <c r="H16" i="53"/>
  <c r="G17" i="53"/>
  <c r="H17" i="53"/>
  <c r="G18" i="53"/>
  <c r="G19" i="53"/>
  <c r="H19" i="53"/>
  <c r="G20" i="53"/>
  <c r="H20" i="53"/>
  <c r="B21" i="53"/>
  <c r="G21" i="53"/>
  <c r="H21" i="53"/>
  <c r="I22" i="53"/>
  <c r="J22" i="53"/>
  <c r="K22" i="53"/>
  <c r="L22" i="53"/>
  <c r="M22" i="53"/>
  <c r="N22" i="53"/>
  <c r="O22" i="53"/>
  <c r="P22" i="53"/>
  <c r="Q22" i="53"/>
  <c r="R22" i="53"/>
  <c r="G24" i="53"/>
  <c r="H24" i="53"/>
  <c r="G25" i="53"/>
  <c r="H25" i="53"/>
  <c r="G26" i="53"/>
  <c r="H26" i="53"/>
  <c r="I27" i="53"/>
  <c r="J27" i="53"/>
  <c r="K27" i="53"/>
  <c r="L27" i="53"/>
  <c r="M27" i="53"/>
  <c r="N27" i="53"/>
  <c r="O27" i="53"/>
  <c r="P27" i="53"/>
  <c r="Q27" i="53"/>
  <c r="R27" i="53"/>
  <c r="G29" i="53"/>
  <c r="H29" i="53"/>
  <c r="G30" i="53"/>
  <c r="H30" i="53"/>
  <c r="I31" i="53"/>
  <c r="J31" i="53"/>
  <c r="K31" i="53"/>
  <c r="L31" i="53"/>
  <c r="M31" i="53"/>
  <c r="N31" i="53"/>
  <c r="O31" i="53"/>
  <c r="P31" i="53"/>
  <c r="Q31" i="53"/>
  <c r="R31" i="53"/>
  <c r="G33" i="53"/>
  <c r="H33" i="53"/>
  <c r="G34" i="53"/>
  <c r="H34" i="53"/>
  <c r="I35" i="53"/>
  <c r="J35" i="53"/>
  <c r="K35" i="53"/>
  <c r="L35" i="53"/>
  <c r="M35" i="53"/>
  <c r="N35" i="53"/>
  <c r="O35" i="53"/>
  <c r="P35" i="53"/>
  <c r="Q35" i="53"/>
  <c r="R35" i="53"/>
  <c r="G37" i="53"/>
  <c r="G38" i="53" s="1"/>
  <c r="H37" i="53"/>
  <c r="H38" i="53" s="1"/>
  <c r="I38" i="53"/>
  <c r="J38" i="53"/>
  <c r="K38" i="53"/>
  <c r="L38" i="53"/>
  <c r="M38" i="53"/>
  <c r="N38" i="53"/>
  <c r="O38" i="53"/>
  <c r="P38" i="53"/>
  <c r="Q38" i="53"/>
  <c r="R38" i="53"/>
  <c r="G40" i="53"/>
  <c r="H40" i="53"/>
  <c r="G41" i="53"/>
  <c r="H41" i="53"/>
  <c r="G42" i="53"/>
  <c r="H42" i="53"/>
  <c r="G43" i="53"/>
  <c r="H43" i="53"/>
  <c r="G44" i="53"/>
  <c r="H44" i="53"/>
  <c r="G45" i="53"/>
  <c r="H45" i="53"/>
  <c r="G49" i="53"/>
  <c r="H49" i="53"/>
  <c r="I50" i="53"/>
  <c r="J50" i="53"/>
  <c r="K50" i="53"/>
  <c r="L50" i="53"/>
  <c r="M50" i="53"/>
  <c r="N50" i="53"/>
  <c r="O50" i="53"/>
  <c r="P50" i="53"/>
  <c r="Q50" i="53"/>
  <c r="R50" i="53"/>
  <c r="B2" i="52"/>
  <c r="G13" i="52"/>
  <c r="H13" i="52"/>
  <c r="G14" i="52"/>
  <c r="H14" i="52"/>
  <c r="G15" i="52"/>
  <c r="H15" i="52"/>
  <c r="G16" i="52"/>
  <c r="H16" i="52"/>
  <c r="G17" i="52"/>
  <c r="H17" i="52"/>
  <c r="G18" i="52"/>
  <c r="G19" i="52"/>
  <c r="H19" i="52"/>
  <c r="G20" i="52"/>
  <c r="H20" i="52"/>
  <c r="B21" i="52"/>
  <c r="G21" i="52"/>
  <c r="H21" i="52"/>
  <c r="I22" i="52"/>
  <c r="J22" i="52"/>
  <c r="K22" i="52"/>
  <c r="L22" i="52"/>
  <c r="M22" i="52"/>
  <c r="N22" i="52"/>
  <c r="O22" i="52"/>
  <c r="P22" i="52"/>
  <c r="Q22" i="52"/>
  <c r="R22" i="52"/>
  <c r="G24" i="52"/>
  <c r="H24" i="52"/>
  <c r="G25" i="52"/>
  <c r="G27" i="52" s="1"/>
  <c r="H25" i="52"/>
  <c r="G26" i="52"/>
  <c r="H26" i="52"/>
  <c r="I27" i="52"/>
  <c r="J27" i="52"/>
  <c r="K27" i="52"/>
  <c r="L27" i="52"/>
  <c r="M27" i="52"/>
  <c r="N27" i="52"/>
  <c r="O27" i="52"/>
  <c r="P27" i="52"/>
  <c r="Q27" i="52"/>
  <c r="R27" i="52"/>
  <c r="G29" i="52"/>
  <c r="H29" i="52"/>
  <c r="G30" i="52"/>
  <c r="G31" i="52" s="1"/>
  <c r="H30" i="52"/>
  <c r="I31" i="52"/>
  <c r="J31" i="52"/>
  <c r="K31" i="52"/>
  <c r="L31" i="52"/>
  <c r="M31" i="52"/>
  <c r="N31" i="52"/>
  <c r="O31" i="52"/>
  <c r="P31" i="52"/>
  <c r="Q31" i="52"/>
  <c r="R31" i="52"/>
  <c r="G33" i="52"/>
  <c r="H33" i="52"/>
  <c r="G34" i="52"/>
  <c r="H34" i="52"/>
  <c r="I35" i="52"/>
  <c r="J35" i="52"/>
  <c r="K35" i="52"/>
  <c r="L35" i="52"/>
  <c r="M35" i="52"/>
  <c r="N35" i="52"/>
  <c r="O35" i="52"/>
  <c r="P35" i="52"/>
  <c r="Q35" i="52"/>
  <c r="R35" i="52"/>
  <c r="G37" i="52"/>
  <c r="G38" i="52" s="1"/>
  <c r="H37" i="52"/>
  <c r="H38" i="52" s="1"/>
  <c r="I38" i="52"/>
  <c r="J38" i="52"/>
  <c r="K38" i="52"/>
  <c r="L38" i="52"/>
  <c r="M38" i="52"/>
  <c r="N38" i="52"/>
  <c r="O38" i="52"/>
  <c r="P38" i="52"/>
  <c r="Q38" i="52"/>
  <c r="R38" i="52"/>
  <c r="G40" i="52"/>
  <c r="H40" i="52"/>
  <c r="G41" i="52"/>
  <c r="H41" i="52"/>
  <c r="G42" i="52"/>
  <c r="H42" i="52"/>
  <c r="G43" i="52"/>
  <c r="H43" i="52"/>
  <c r="G44" i="52"/>
  <c r="H44" i="52"/>
  <c r="G45" i="52"/>
  <c r="H45" i="52"/>
  <c r="G49" i="52"/>
  <c r="H49" i="52"/>
  <c r="I50" i="52"/>
  <c r="J50" i="52"/>
  <c r="K50" i="52"/>
  <c r="L50" i="52"/>
  <c r="M50" i="52"/>
  <c r="N50" i="52"/>
  <c r="O50" i="52"/>
  <c r="P50" i="52"/>
  <c r="Q50" i="52"/>
  <c r="Q52" i="52" s="1"/>
  <c r="Q10" i="52" s="1"/>
  <c r="R50" i="52"/>
  <c r="B2" i="51"/>
  <c r="G13" i="51"/>
  <c r="H13" i="51"/>
  <c r="G14" i="51"/>
  <c r="H14" i="51"/>
  <c r="G15" i="51"/>
  <c r="H15" i="51"/>
  <c r="G16" i="51"/>
  <c r="H16" i="51"/>
  <c r="G17" i="51"/>
  <c r="H17" i="51"/>
  <c r="G18" i="51"/>
  <c r="H18" i="51"/>
  <c r="G19" i="51"/>
  <c r="H19" i="51"/>
  <c r="G20" i="51"/>
  <c r="H20" i="51"/>
  <c r="B21" i="51"/>
  <c r="G21" i="51"/>
  <c r="H21" i="51"/>
  <c r="I22" i="51"/>
  <c r="J22" i="51"/>
  <c r="K22" i="51"/>
  <c r="L22" i="51"/>
  <c r="M22" i="51"/>
  <c r="N22" i="51"/>
  <c r="O22" i="51"/>
  <c r="P22" i="51"/>
  <c r="Q22" i="51"/>
  <c r="R22" i="51"/>
  <c r="G24" i="51"/>
  <c r="H24" i="51"/>
  <c r="G25" i="51"/>
  <c r="H25" i="51"/>
  <c r="G26" i="51"/>
  <c r="H26" i="51"/>
  <c r="I27" i="51"/>
  <c r="J27" i="51"/>
  <c r="K27" i="51"/>
  <c r="L27" i="51"/>
  <c r="M27" i="51"/>
  <c r="N27" i="51"/>
  <c r="O27" i="51"/>
  <c r="P27" i="51"/>
  <c r="Q27" i="51"/>
  <c r="R27" i="51"/>
  <c r="G29" i="51"/>
  <c r="H29" i="51"/>
  <c r="G30" i="51"/>
  <c r="H30" i="51"/>
  <c r="I31" i="51"/>
  <c r="J31" i="51"/>
  <c r="K31" i="51"/>
  <c r="L31" i="51"/>
  <c r="M31" i="51"/>
  <c r="N31" i="51"/>
  <c r="O31" i="51"/>
  <c r="P31" i="51"/>
  <c r="Q31" i="51"/>
  <c r="R31" i="51"/>
  <c r="G33" i="51"/>
  <c r="H33" i="51"/>
  <c r="G34" i="51"/>
  <c r="H34" i="51"/>
  <c r="I35" i="51"/>
  <c r="J35" i="51"/>
  <c r="K35" i="51"/>
  <c r="L35" i="51"/>
  <c r="M35" i="51"/>
  <c r="N35" i="51"/>
  <c r="O35" i="51"/>
  <c r="P35" i="51"/>
  <c r="Q35" i="51"/>
  <c r="R35" i="51"/>
  <c r="G37" i="51"/>
  <c r="G38" i="51" s="1"/>
  <c r="H37" i="51"/>
  <c r="H38" i="51" s="1"/>
  <c r="I38" i="51"/>
  <c r="J38" i="51"/>
  <c r="K38" i="51"/>
  <c r="L38" i="51"/>
  <c r="M38" i="51"/>
  <c r="N38" i="51"/>
  <c r="O38" i="51"/>
  <c r="P38" i="51"/>
  <c r="Q38" i="51"/>
  <c r="R38" i="51"/>
  <c r="G40" i="51"/>
  <c r="H40" i="51"/>
  <c r="G41" i="51"/>
  <c r="H41" i="51"/>
  <c r="G42" i="51"/>
  <c r="H42" i="51"/>
  <c r="G43" i="51"/>
  <c r="H43" i="51"/>
  <c r="G44" i="51"/>
  <c r="H44" i="51"/>
  <c r="G45" i="51"/>
  <c r="H45" i="51"/>
  <c r="G49" i="51"/>
  <c r="H49" i="51"/>
  <c r="I50" i="51"/>
  <c r="J50" i="51"/>
  <c r="K50" i="51"/>
  <c r="K52" i="51" s="1"/>
  <c r="K10" i="51" s="1"/>
  <c r="L50" i="51"/>
  <c r="M50" i="51"/>
  <c r="N50" i="51"/>
  <c r="O50" i="51"/>
  <c r="O52" i="51" s="1"/>
  <c r="O10" i="51" s="1"/>
  <c r="P50" i="51"/>
  <c r="Q50" i="51"/>
  <c r="R50" i="51"/>
  <c r="B2" i="50"/>
  <c r="G13" i="50"/>
  <c r="H13" i="50"/>
  <c r="G14" i="50"/>
  <c r="H14" i="50"/>
  <c r="G15" i="50"/>
  <c r="H15" i="50"/>
  <c r="G16" i="50"/>
  <c r="H16" i="50"/>
  <c r="G17" i="50"/>
  <c r="H17" i="50"/>
  <c r="G18" i="50"/>
  <c r="H18" i="50"/>
  <c r="G19" i="50"/>
  <c r="H19" i="50"/>
  <c r="G20" i="50"/>
  <c r="H20" i="50"/>
  <c r="B21" i="50"/>
  <c r="G21" i="50"/>
  <c r="H21" i="50"/>
  <c r="I22" i="50"/>
  <c r="J22" i="50"/>
  <c r="K22" i="50"/>
  <c r="L22" i="50"/>
  <c r="M22" i="50"/>
  <c r="N22" i="50"/>
  <c r="O22" i="50"/>
  <c r="P22" i="50"/>
  <c r="Q22" i="50"/>
  <c r="R22" i="50"/>
  <c r="G24" i="50"/>
  <c r="H24" i="50"/>
  <c r="G25" i="50"/>
  <c r="H25" i="50"/>
  <c r="G26" i="50"/>
  <c r="H26" i="50"/>
  <c r="I27" i="50"/>
  <c r="J27" i="50"/>
  <c r="K27" i="50"/>
  <c r="L27" i="50"/>
  <c r="M27" i="50"/>
  <c r="N27" i="50"/>
  <c r="O27" i="50"/>
  <c r="P27" i="50"/>
  <c r="Q27" i="50"/>
  <c r="R27" i="50"/>
  <c r="G29" i="50"/>
  <c r="H29" i="50"/>
  <c r="G30" i="50"/>
  <c r="H30" i="50"/>
  <c r="I31" i="50"/>
  <c r="J31" i="50"/>
  <c r="K31" i="50"/>
  <c r="L31" i="50"/>
  <c r="M31" i="50"/>
  <c r="N31" i="50"/>
  <c r="O31" i="50"/>
  <c r="P31" i="50"/>
  <c r="P52" i="50" s="1"/>
  <c r="P10" i="50" s="1"/>
  <c r="Q31" i="50"/>
  <c r="R31" i="50"/>
  <c r="G33" i="50"/>
  <c r="H33" i="50"/>
  <c r="G34" i="50"/>
  <c r="H34" i="50"/>
  <c r="I35" i="50"/>
  <c r="J35" i="50"/>
  <c r="K35" i="50"/>
  <c r="L35" i="50"/>
  <c r="M35" i="50"/>
  <c r="N35" i="50"/>
  <c r="O35" i="50"/>
  <c r="P35" i="50"/>
  <c r="Q35" i="50"/>
  <c r="R35" i="50"/>
  <c r="R52" i="50" s="1"/>
  <c r="R10" i="50" s="1"/>
  <c r="G37" i="50"/>
  <c r="G38" i="50" s="1"/>
  <c r="H37" i="50"/>
  <c r="H38" i="50" s="1"/>
  <c r="I38" i="50"/>
  <c r="J38" i="50"/>
  <c r="K38" i="50"/>
  <c r="L38" i="50"/>
  <c r="M38" i="50"/>
  <c r="N38" i="50"/>
  <c r="O38" i="50"/>
  <c r="P38" i="50"/>
  <c r="Q38" i="50"/>
  <c r="R38" i="50"/>
  <c r="G40" i="50"/>
  <c r="H40" i="50"/>
  <c r="G41" i="50"/>
  <c r="H41" i="50"/>
  <c r="G42" i="50"/>
  <c r="H42" i="50"/>
  <c r="G43" i="50"/>
  <c r="H43" i="50"/>
  <c r="G44" i="50"/>
  <c r="H44" i="50"/>
  <c r="G45" i="50"/>
  <c r="H45" i="50"/>
  <c r="G49" i="50"/>
  <c r="H49" i="50"/>
  <c r="I50" i="50"/>
  <c r="J50" i="50"/>
  <c r="K50" i="50"/>
  <c r="L50" i="50"/>
  <c r="M50" i="50"/>
  <c r="M52" i="50" s="1"/>
  <c r="M10" i="50" s="1"/>
  <c r="N50" i="50"/>
  <c r="O50" i="50"/>
  <c r="P50" i="50"/>
  <c r="Q50" i="50"/>
  <c r="Q52" i="50" s="1"/>
  <c r="Q10" i="50" s="1"/>
  <c r="R50" i="50"/>
  <c r="B2" i="49"/>
  <c r="G13" i="49"/>
  <c r="H13" i="49"/>
  <c r="G14" i="49"/>
  <c r="H14" i="49"/>
  <c r="G15" i="49"/>
  <c r="H15" i="49"/>
  <c r="G16" i="49"/>
  <c r="H16" i="49"/>
  <c r="G17" i="49"/>
  <c r="H17" i="49"/>
  <c r="G18" i="49"/>
  <c r="H18" i="49"/>
  <c r="G19" i="49"/>
  <c r="H19" i="49"/>
  <c r="G20" i="49"/>
  <c r="H20" i="49"/>
  <c r="G21" i="49"/>
  <c r="H21" i="49"/>
  <c r="I22" i="49"/>
  <c r="J22" i="49"/>
  <c r="K22" i="49"/>
  <c r="L22" i="49"/>
  <c r="M22" i="49"/>
  <c r="N22" i="49"/>
  <c r="O22" i="49"/>
  <c r="P22" i="49"/>
  <c r="Q22" i="49"/>
  <c r="R22" i="49"/>
  <c r="G24" i="49"/>
  <c r="H24" i="49"/>
  <c r="G25" i="49"/>
  <c r="H25" i="49"/>
  <c r="G26" i="49"/>
  <c r="H26" i="49"/>
  <c r="I27" i="49"/>
  <c r="J27" i="49"/>
  <c r="K27" i="49"/>
  <c r="L27" i="49"/>
  <c r="M27" i="49"/>
  <c r="N27" i="49"/>
  <c r="O27" i="49"/>
  <c r="P27" i="49"/>
  <c r="Q27" i="49"/>
  <c r="R27" i="49"/>
  <c r="G29" i="49"/>
  <c r="H29" i="49"/>
  <c r="G30" i="49"/>
  <c r="H30" i="49"/>
  <c r="I31" i="49"/>
  <c r="J31" i="49"/>
  <c r="K31" i="49"/>
  <c r="L31" i="49"/>
  <c r="M31" i="49"/>
  <c r="N31" i="49"/>
  <c r="O31" i="49"/>
  <c r="P31" i="49"/>
  <c r="Q31" i="49"/>
  <c r="R31" i="49"/>
  <c r="G33" i="49"/>
  <c r="H33" i="49"/>
  <c r="G34" i="49"/>
  <c r="H34" i="49"/>
  <c r="I35" i="49"/>
  <c r="J35" i="49"/>
  <c r="K35" i="49"/>
  <c r="L35" i="49"/>
  <c r="M35" i="49"/>
  <c r="N35" i="49"/>
  <c r="O35" i="49"/>
  <c r="P35" i="49"/>
  <c r="Q35" i="49"/>
  <c r="R35" i="49"/>
  <c r="G37" i="49"/>
  <c r="G38" i="49" s="1"/>
  <c r="H37" i="49"/>
  <c r="H38" i="49" s="1"/>
  <c r="I38" i="49"/>
  <c r="J38" i="49"/>
  <c r="K38" i="49"/>
  <c r="L38" i="49"/>
  <c r="M38" i="49"/>
  <c r="N38" i="49"/>
  <c r="O38" i="49"/>
  <c r="P38" i="49"/>
  <c r="Q38" i="49"/>
  <c r="R38" i="49"/>
  <c r="G40" i="49"/>
  <c r="H40" i="49"/>
  <c r="G41" i="49"/>
  <c r="H41" i="49"/>
  <c r="G42" i="49"/>
  <c r="H42" i="49"/>
  <c r="G43" i="49"/>
  <c r="H43" i="49"/>
  <c r="G44" i="49"/>
  <c r="H44" i="49"/>
  <c r="G45" i="49"/>
  <c r="H45" i="49"/>
  <c r="G49" i="49"/>
  <c r="H49" i="49"/>
  <c r="I50" i="49"/>
  <c r="J50" i="49"/>
  <c r="K50" i="49"/>
  <c r="L50" i="49"/>
  <c r="M50" i="49"/>
  <c r="N50" i="49"/>
  <c r="O50" i="49"/>
  <c r="P50" i="49"/>
  <c r="Q50" i="49"/>
  <c r="R50" i="49"/>
  <c r="B2" i="48"/>
  <c r="G13" i="48"/>
  <c r="H13" i="48"/>
  <c r="G14" i="48"/>
  <c r="H14" i="48"/>
  <c r="G15" i="48"/>
  <c r="H15" i="48"/>
  <c r="G16" i="48"/>
  <c r="H16" i="48"/>
  <c r="G17" i="48"/>
  <c r="H17" i="48"/>
  <c r="G18" i="48"/>
  <c r="H18" i="48"/>
  <c r="G19" i="48"/>
  <c r="H19" i="48"/>
  <c r="G20" i="48"/>
  <c r="H20" i="48"/>
  <c r="B21" i="48"/>
  <c r="C27" i="57"/>
  <c r="G21" i="48"/>
  <c r="H21" i="48"/>
  <c r="I22" i="48"/>
  <c r="J22" i="48"/>
  <c r="K22" i="48"/>
  <c r="L22" i="48"/>
  <c r="M22" i="48"/>
  <c r="N22" i="48"/>
  <c r="O22" i="48"/>
  <c r="P22" i="48"/>
  <c r="Q22" i="48"/>
  <c r="R22" i="48"/>
  <c r="G24" i="48"/>
  <c r="H24" i="48"/>
  <c r="G25" i="48"/>
  <c r="H25" i="48"/>
  <c r="G26" i="48"/>
  <c r="H26" i="48"/>
  <c r="I27" i="48"/>
  <c r="J27" i="48"/>
  <c r="K27" i="48"/>
  <c r="L27" i="48"/>
  <c r="M27" i="48"/>
  <c r="N27" i="48"/>
  <c r="O27" i="48"/>
  <c r="P27" i="48"/>
  <c r="Q27" i="48"/>
  <c r="R27" i="48"/>
  <c r="A29" i="48"/>
  <c r="A29" i="49" s="1"/>
  <c r="A29" i="50" s="1"/>
  <c r="A29" i="51" s="1"/>
  <c r="A29" i="52" s="1"/>
  <c r="A29" i="53" s="1"/>
  <c r="A29" i="54" s="1"/>
  <c r="G29" i="48"/>
  <c r="H29" i="48"/>
  <c r="A30" i="48"/>
  <c r="A30" i="49" s="1"/>
  <c r="A30" i="50" s="1"/>
  <c r="A30" i="51" s="1"/>
  <c r="A30" i="52" s="1"/>
  <c r="A30" i="53" s="1"/>
  <c r="A30" i="54" s="1"/>
  <c r="G30" i="48"/>
  <c r="H30" i="48"/>
  <c r="I31" i="48"/>
  <c r="J31" i="48"/>
  <c r="K31" i="48"/>
  <c r="L31" i="48"/>
  <c r="M31" i="48"/>
  <c r="N31" i="48"/>
  <c r="O31" i="48"/>
  <c r="P31" i="48"/>
  <c r="Q31" i="48"/>
  <c r="R31" i="48"/>
  <c r="G33" i="48"/>
  <c r="H33" i="48"/>
  <c r="G34" i="48"/>
  <c r="H34" i="48"/>
  <c r="I35" i="48"/>
  <c r="J35" i="48"/>
  <c r="K35" i="48"/>
  <c r="L35" i="48"/>
  <c r="M35" i="48"/>
  <c r="N35" i="48"/>
  <c r="O35" i="48"/>
  <c r="P35" i="48"/>
  <c r="Q35" i="48"/>
  <c r="R35" i="48"/>
  <c r="G37" i="48"/>
  <c r="G38" i="48" s="1"/>
  <c r="H37" i="48"/>
  <c r="H38" i="48" s="1"/>
  <c r="I38" i="48"/>
  <c r="J38" i="48"/>
  <c r="K38" i="48"/>
  <c r="L38" i="48"/>
  <c r="M38" i="48"/>
  <c r="N38" i="48"/>
  <c r="O38" i="48"/>
  <c r="P38" i="48"/>
  <c r="P52" i="48" s="1"/>
  <c r="P10" i="48" s="1"/>
  <c r="Q38" i="48"/>
  <c r="R38" i="48"/>
  <c r="G40" i="48"/>
  <c r="H40" i="48"/>
  <c r="G41" i="48"/>
  <c r="H41" i="48"/>
  <c r="G42" i="48"/>
  <c r="H42" i="48"/>
  <c r="G43" i="48"/>
  <c r="H43" i="48"/>
  <c r="G44" i="48"/>
  <c r="H44" i="48"/>
  <c r="G45" i="48"/>
  <c r="H45" i="48"/>
  <c r="G46" i="48"/>
  <c r="H46" i="48"/>
  <c r="G47" i="48"/>
  <c r="E47" i="48" s="1"/>
  <c r="H47" i="48"/>
  <c r="F47" i="48" s="1"/>
  <c r="G48" i="48"/>
  <c r="E48" i="48" s="1"/>
  <c r="H48" i="48"/>
  <c r="F48" i="48" s="1"/>
  <c r="G49" i="48"/>
  <c r="E49" i="48" s="1"/>
  <c r="H49" i="48"/>
  <c r="F49" i="48" s="1"/>
  <c r="I50" i="48"/>
  <c r="J50" i="48"/>
  <c r="K50" i="48"/>
  <c r="L50" i="48"/>
  <c r="M50" i="48"/>
  <c r="N50" i="48"/>
  <c r="O50" i="48"/>
  <c r="P50" i="48"/>
  <c r="Q50" i="48"/>
  <c r="R50" i="48"/>
  <c r="A1" i="47"/>
  <c r="A1" i="48" s="1"/>
  <c r="A1" i="49" s="1"/>
  <c r="A1" i="50" s="1"/>
  <c r="A1" i="51" s="1"/>
  <c r="A1" i="52" s="1"/>
  <c r="A1" i="53" s="1"/>
  <c r="A1" i="54" s="1"/>
  <c r="A1" i="55" s="1"/>
  <c r="A2" i="47"/>
  <c r="A2" i="48" s="1"/>
  <c r="A2" i="49" s="1"/>
  <c r="A2" i="50" s="1"/>
  <c r="A2" i="51" s="1"/>
  <c r="A2" i="52" s="1"/>
  <c r="A2" i="53" s="1"/>
  <c r="A2" i="54" s="1"/>
  <c r="A2" i="55" s="1"/>
  <c r="A2" i="56" s="1"/>
  <c r="B2" i="47"/>
  <c r="L2" i="47"/>
  <c r="L2" i="48" s="1"/>
  <c r="L2" i="49" s="1"/>
  <c r="L2" i="50" s="1"/>
  <c r="L2" i="51" s="1"/>
  <c r="L2" i="52" s="1"/>
  <c r="L2" i="53" s="1"/>
  <c r="L2" i="54" s="1"/>
  <c r="L2" i="55" s="1"/>
  <c r="H13" i="47"/>
  <c r="G14" i="47"/>
  <c r="H14" i="47"/>
  <c r="G15" i="47"/>
  <c r="G16" i="47"/>
  <c r="H16" i="47"/>
  <c r="G17" i="47"/>
  <c r="H17" i="47"/>
  <c r="G18" i="47"/>
  <c r="H18" i="47"/>
  <c r="G19" i="47"/>
  <c r="H19" i="47"/>
  <c r="G20" i="47"/>
  <c r="H20" i="47"/>
  <c r="B21" i="47"/>
  <c r="G21" i="47"/>
  <c r="H21" i="47"/>
  <c r="I22" i="47"/>
  <c r="K22" i="47"/>
  <c r="L22" i="47"/>
  <c r="M22" i="47"/>
  <c r="N22" i="47"/>
  <c r="O22" i="47"/>
  <c r="P22" i="47"/>
  <c r="Q22" i="47"/>
  <c r="R22" i="47"/>
  <c r="G24" i="47"/>
  <c r="H24" i="47"/>
  <c r="G25" i="47"/>
  <c r="H25" i="47"/>
  <c r="G26" i="47"/>
  <c r="H26" i="47"/>
  <c r="I27" i="47"/>
  <c r="J27" i="47"/>
  <c r="K27" i="47"/>
  <c r="L27" i="47"/>
  <c r="M27" i="47"/>
  <c r="N27" i="47"/>
  <c r="O27" i="47"/>
  <c r="P27" i="47"/>
  <c r="Q27" i="47"/>
  <c r="R27" i="47"/>
  <c r="G29" i="47"/>
  <c r="H29" i="47"/>
  <c r="H31" i="47" s="1"/>
  <c r="G30" i="47"/>
  <c r="H30" i="47"/>
  <c r="I31" i="47"/>
  <c r="J31" i="47"/>
  <c r="K31" i="47"/>
  <c r="L31" i="47"/>
  <c r="M31" i="47"/>
  <c r="N31" i="47"/>
  <c r="O31" i="47"/>
  <c r="P31" i="47"/>
  <c r="Q31" i="47"/>
  <c r="R31" i="47"/>
  <c r="G33" i="47"/>
  <c r="H33" i="47"/>
  <c r="G34" i="47"/>
  <c r="H34" i="47"/>
  <c r="I35" i="47"/>
  <c r="J35" i="47"/>
  <c r="K35" i="47"/>
  <c r="L35" i="47"/>
  <c r="M35" i="47"/>
  <c r="N35" i="47"/>
  <c r="O35" i="47"/>
  <c r="P35" i="47"/>
  <c r="Q35" i="47"/>
  <c r="R35" i="47"/>
  <c r="G37" i="47"/>
  <c r="G38" i="47" s="1"/>
  <c r="H37" i="47"/>
  <c r="H38" i="47" s="1"/>
  <c r="I38" i="47"/>
  <c r="J38" i="47"/>
  <c r="L38" i="47"/>
  <c r="M38" i="47"/>
  <c r="N38" i="47"/>
  <c r="O38" i="47"/>
  <c r="P38" i="47"/>
  <c r="Q38" i="47"/>
  <c r="R38" i="47"/>
  <c r="G40" i="47"/>
  <c r="H40" i="47"/>
  <c r="G41" i="47"/>
  <c r="H41" i="47"/>
  <c r="G42" i="47"/>
  <c r="H42" i="47"/>
  <c r="G43" i="47"/>
  <c r="H43" i="47"/>
  <c r="G44" i="47"/>
  <c r="H44" i="47"/>
  <c r="G45" i="47"/>
  <c r="H45" i="47"/>
  <c r="G49" i="47"/>
  <c r="H49" i="47"/>
  <c r="I50" i="47"/>
  <c r="J50" i="47"/>
  <c r="K50" i="47"/>
  <c r="L50" i="47"/>
  <c r="M50" i="47"/>
  <c r="N50" i="47"/>
  <c r="O50" i="47"/>
  <c r="P50" i="47"/>
  <c r="Q50" i="47"/>
  <c r="R50" i="47"/>
  <c r="B2" i="46"/>
  <c r="O2" i="46"/>
  <c r="G13" i="46"/>
  <c r="H13" i="46"/>
  <c r="H14" i="46"/>
  <c r="G15" i="46"/>
  <c r="H15" i="46"/>
  <c r="G16" i="46"/>
  <c r="H16" i="46"/>
  <c r="G17" i="46"/>
  <c r="H17" i="46"/>
  <c r="G18" i="46"/>
  <c r="H18" i="46"/>
  <c r="G19" i="46"/>
  <c r="H19" i="46"/>
  <c r="G20" i="46"/>
  <c r="H20" i="46"/>
  <c r="A21" i="46"/>
  <c r="A21" i="47" s="1"/>
  <c r="A21" i="48" s="1"/>
  <c r="A21" i="49" s="1"/>
  <c r="A21" i="50" s="1"/>
  <c r="A21" i="51" s="1"/>
  <c r="A21" i="52" s="1"/>
  <c r="A21" i="53" s="1"/>
  <c r="B21" i="46"/>
  <c r="G21" i="46"/>
  <c r="H21" i="46"/>
  <c r="K22" i="46"/>
  <c r="L22" i="46"/>
  <c r="M22" i="46"/>
  <c r="N22" i="46"/>
  <c r="O22" i="46"/>
  <c r="P22" i="46"/>
  <c r="Q22" i="46"/>
  <c r="R22" i="46"/>
  <c r="G24" i="46"/>
  <c r="H24" i="46"/>
  <c r="G25" i="46"/>
  <c r="H25" i="46"/>
  <c r="G26" i="46"/>
  <c r="H26" i="46"/>
  <c r="I27" i="46"/>
  <c r="J27" i="46"/>
  <c r="K27" i="46"/>
  <c r="L27" i="46"/>
  <c r="M27" i="46"/>
  <c r="N27" i="46"/>
  <c r="O27" i="46"/>
  <c r="P27" i="46"/>
  <c r="Q27" i="46"/>
  <c r="R27" i="46"/>
  <c r="G29" i="46"/>
  <c r="G30" i="46"/>
  <c r="H30" i="46"/>
  <c r="I31" i="46"/>
  <c r="J31" i="46"/>
  <c r="K31" i="46"/>
  <c r="L31" i="46"/>
  <c r="M31" i="46"/>
  <c r="N31" i="46"/>
  <c r="O31" i="46"/>
  <c r="Q31" i="46"/>
  <c r="R31" i="46"/>
  <c r="G33" i="46"/>
  <c r="H33" i="46"/>
  <c r="G34" i="46"/>
  <c r="H34" i="46"/>
  <c r="I35" i="46"/>
  <c r="J35" i="46"/>
  <c r="K35" i="46"/>
  <c r="L35" i="46"/>
  <c r="M35" i="46"/>
  <c r="N35" i="46"/>
  <c r="O35" i="46"/>
  <c r="P35" i="46"/>
  <c r="Q35" i="46"/>
  <c r="R35" i="46"/>
  <c r="G37" i="46"/>
  <c r="G38" i="46" s="1"/>
  <c r="H37" i="46"/>
  <c r="H38" i="46" s="1"/>
  <c r="I38" i="46"/>
  <c r="J38" i="46"/>
  <c r="K38" i="46"/>
  <c r="L38" i="46"/>
  <c r="M38" i="46"/>
  <c r="N38" i="46"/>
  <c r="O38" i="46"/>
  <c r="P38" i="46"/>
  <c r="Q38" i="46"/>
  <c r="R38" i="46"/>
  <c r="G40" i="46"/>
  <c r="H40" i="46"/>
  <c r="G41" i="46"/>
  <c r="H41" i="46"/>
  <c r="G42" i="46"/>
  <c r="H42" i="46"/>
  <c r="G43" i="46"/>
  <c r="H43" i="46"/>
  <c r="G44" i="46"/>
  <c r="H44" i="46"/>
  <c r="G45" i="46"/>
  <c r="H45" i="46"/>
  <c r="G46" i="46"/>
  <c r="H46" i="46"/>
  <c r="G49" i="46"/>
  <c r="H49" i="46"/>
  <c r="I50" i="46"/>
  <c r="J50" i="46"/>
  <c r="K50" i="46"/>
  <c r="L50" i="46"/>
  <c r="M50" i="46"/>
  <c r="N50" i="46"/>
  <c r="O50" i="46"/>
  <c r="P50" i="46"/>
  <c r="Q50" i="46"/>
  <c r="R50" i="46"/>
  <c r="B1" i="32"/>
  <c r="B1" i="46" s="1"/>
  <c r="B1" i="47" s="1"/>
  <c r="B1" i="48" s="1"/>
  <c r="B1" i="49" s="1"/>
  <c r="B1" i="50" s="1"/>
  <c r="B1" i="51" s="1"/>
  <c r="B1" i="52" s="1"/>
  <c r="B1" i="53" s="1"/>
  <c r="B1" i="54" s="1"/>
  <c r="B1" i="55" s="1"/>
  <c r="B1" i="57" s="1"/>
  <c r="F1" i="32"/>
  <c r="F1" i="46" s="1"/>
  <c r="F1" i="47" s="1"/>
  <c r="F1" i="48" s="1"/>
  <c r="F1" i="49" s="1"/>
  <c r="F1" i="50" s="1"/>
  <c r="F1" i="51" s="1"/>
  <c r="F1" i="52" s="1"/>
  <c r="F1" i="53" s="1"/>
  <c r="F1" i="54" s="1"/>
  <c r="F1" i="55" s="1"/>
  <c r="J2" i="57"/>
  <c r="M2" i="57"/>
  <c r="C6" i="32"/>
  <c r="C6" i="46" s="1"/>
  <c r="C6" i="47" s="1"/>
  <c r="C6" i="48" s="1"/>
  <c r="C6" i="49" s="1"/>
  <c r="C6" i="50" s="1"/>
  <c r="C6" i="51" s="1"/>
  <c r="C6" i="52" s="1"/>
  <c r="C6" i="53" s="1"/>
  <c r="C6" i="54" s="1"/>
  <c r="C6" i="55" s="1"/>
  <c r="C6" i="56" s="1"/>
  <c r="C8" i="57" s="1"/>
  <c r="D6" i="32"/>
  <c r="D6" i="46" s="1"/>
  <c r="D6" i="47" s="1"/>
  <c r="D6" i="48" s="1"/>
  <c r="D6" i="49" s="1"/>
  <c r="D6" i="50" s="1"/>
  <c r="D6" i="51" s="1"/>
  <c r="D6" i="52" s="1"/>
  <c r="D6" i="53" s="1"/>
  <c r="D6" i="54" s="1"/>
  <c r="D6" i="55" s="1"/>
  <c r="D6" i="56" s="1"/>
  <c r="D8" i="57" s="1"/>
  <c r="A13" i="32"/>
  <c r="A13" i="46" s="1"/>
  <c r="A13" i="47" s="1"/>
  <c r="A13" i="48" s="1"/>
  <c r="A13" i="49" s="1"/>
  <c r="A13" i="50" s="1"/>
  <c r="A13" i="51" s="1"/>
  <c r="A13" i="52" s="1"/>
  <c r="A13" i="53" s="1"/>
  <c r="B13" i="32"/>
  <c r="B13" i="52" s="1"/>
  <c r="G13" i="32"/>
  <c r="E13" i="32" s="1"/>
  <c r="H13" i="32"/>
  <c r="T13" i="32"/>
  <c r="T13" i="46" s="1"/>
  <c r="T13" i="47" s="1"/>
  <c r="T13" i="48" s="1"/>
  <c r="T13" i="49" s="1"/>
  <c r="U13" i="32"/>
  <c r="U13" i="46" s="1"/>
  <c r="U13" i="47" s="1"/>
  <c r="U13" i="48" s="1"/>
  <c r="V13" i="32"/>
  <c r="W13" i="32"/>
  <c r="W13" i="46" s="1"/>
  <c r="W13" i="47" s="1"/>
  <c r="W13" i="48" s="1"/>
  <c r="W13" i="49" s="1"/>
  <c r="W13" i="50" s="1"/>
  <c r="W13" i="51" s="1"/>
  <c r="W13" i="52" s="1"/>
  <c r="X13" i="32"/>
  <c r="X13" i="46" s="1"/>
  <c r="Y13" i="32"/>
  <c r="Y13" i="46" s="1"/>
  <c r="Z13" i="32"/>
  <c r="Z13" i="46" s="1"/>
  <c r="Z13" i="47" s="1"/>
  <c r="Z13" i="48" s="1"/>
  <c r="Z13" i="49" s="1"/>
  <c r="Z13" i="50" s="1"/>
  <c r="Z13" i="51" s="1"/>
  <c r="Z13" i="52" s="1"/>
  <c r="Z13" i="53" s="1"/>
  <c r="Z13" i="54" s="1"/>
  <c r="Z13" i="55" s="1"/>
  <c r="Z13" i="56" s="1"/>
  <c r="AA13" i="32"/>
  <c r="AA13" i="46" s="1"/>
  <c r="AA13" i="47" s="1"/>
  <c r="AA13" i="48" s="1"/>
  <c r="AA13" i="49" s="1"/>
  <c r="AA13" i="50" s="1"/>
  <c r="AA13" i="51" s="1"/>
  <c r="AA13" i="52" s="1"/>
  <c r="AA13" i="53" s="1"/>
  <c r="AA13" i="54" s="1"/>
  <c r="AA13" i="55" s="1"/>
  <c r="AA13" i="56" s="1"/>
  <c r="AB13" i="32"/>
  <c r="AB13" i="46" s="1"/>
  <c r="AC13" i="32"/>
  <c r="AC13" i="46" s="1"/>
  <c r="AC13" i="47" s="1"/>
  <c r="AC13" i="48" s="1"/>
  <c r="AC13" i="49" s="1"/>
  <c r="AC13" i="50" s="1"/>
  <c r="AC13" i="51" s="1"/>
  <c r="A14" i="32"/>
  <c r="A14" i="46" s="1"/>
  <c r="A14" i="47" s="1"/>
  <c r="A14" i="48" s="1"/>
  <c r="A14" i="49" s="1"/>
  <c r="A14" i="50" s="1"/>
  <c r="A14" i="51" s="1"/>
  <c r="A14" i="52" s="1"/>
  <c r="A14" i="53" s="1"/>
  <c r="A14" i="55" s="1"/>
  <c r="A14" i="56" s="1"/>
  <c r="A20" i="57" s="1"/>
  <c r="B14" i="32"/>
  <c r="B14" i="52" s="1"/>
  <c r="G14" i="32"/>
  <c r="H14" i="32"/>
  <c r="F14" i="32" s="1"/>
  <c r="F14" i="46" s="1"/>
  <c r="T14" i="32"/>
  <c r="T14" i="46" s="1"/>
  <c r="U14" i="32"/>
  <c r="U14" i="46" s="1"/>
  <c r="U14" i="47" s="1"/>
  <c r="U14" i="48" s="1"/>
  <c r="U14" i="49" s="1"/>
  <c r="U14" i="50" s="1"/>
  <c r="U14" i="51" s="1"/>
  <c r="U14" i="52" s="1"/>
  <c r="U14" i="53" s="1"/>
  <c r="U14" i="54" s="1"/>
  <c r="U14" i="55" s="1"/>
  <c r="U14" i="56" s="1"/>
  <c r="V14" i="32"/>
  <c r="V14" i="46" s="1"/>
  <c r="V14" i="47" s="1"/>
  <c r="V14" i="48" s="1"/>
  <c r="V14" i="49" s="1"/>
  <c r="V14" i="50" s="1"/>
  <c r="V14" i="51" s="1"/>
  <c r="V14" i="52" s="1"/>
  <c r="V14" i="53" s="1"/>
  <c r="V14" i="54" s="1"/>
  <c r="V14" i="55" s="1"/>
  <c r="V14" i="56" s="1"/>
  <c r="W14" i="32"/>
  <c r="W14" i="46" s="1"/>
  <c r="W14" i="47" s="1"/>
  <c r="W14" i="48" s="1"/>
  <c r="W14" i="49" s="1"/>
  <c r="W14" i="50" s="1"/>
  <c r="W14" i="51" s="1"/>
  <c r="W14" i="52" s="1"/>
  <c r="W14" i="53" s="1"/>
  <c r="W14" i="54" s="1"/>
  <c r="W14" i="55" s="1"/>
  <c r="W14" i="56" s="1"/>
  <c r="X14" i="32"/>
  <c r="X14" i="46" s="1"/>
  <c r="Y14" i="32"/>
  <c r="Y14" i="46" s="1"/>
  <c r="Y14" i="47" s="1"/>
  <c r="Y14" i="48" s="1"/>
  <c r="Y14" i="49" s="1"/>
  <c r="Y14" i="50" s="1"/>
  <c r="Y14" i="51" s="1"/>
  <c r="Y14" i="52" s="1"/>
  <c r="Y14" i="53" s="1"/>
  <c r="Y14" i="54" s="1"/>
  <c r="Y14" i="55" s="1"/>
  <c r="Y14" i="56" s="1"/>
  <c r="Z14" i="32"/>
  <c r="Z14" i="46" s="1"/>
  <c r="AA14" i="32"/>
  <c r="AA14" i="46" s="1"/>
  <c r="AA14" i="47" s="1"/>
  <c r="AA14" i="48" s="1"/>
  <c r="AA14" i="49" s="1"/>
  <c r="AA14" i="50" s="1"/>
  <c r="AA14" i="51" s="1"/>
  <c r="AA14" i="52" s="1"/>
  <c r="AA14" i="53" s="1"/>
  <c r="AA14" i="54" s="1"/>
  <c r="AA14" i="55" s="1"/>
  <c r="AA14" i="56" s="1"/>
  <c r="AB14" i="32"/>
  <c r="AB14" i="46" s="1"/>
  <c r="AB14" i="47" s="1"/>
  <c r="AB14" i="48" s="1"/>
  <c r="AB14" i="49" s="1"/>
  <c r="AB14" i="50" s="1"/>
  <c r="AB14" i="51" s="1"/>
  <c r="AB14" i="52" s="1"/>
  <c r="AB14" i="53" s="1"/>
  <c r="AB14" i="54" s="1"/>
  <c r="AB14" i="55" s="1"/>
  <c r="AB14" i="56" s="1"/>
  <c r="AC14" i="32"/>
  <c r="AC14" i="46" s="1"/>
  <c r="A15" i="32"/>
  <c r="A15" i="46" s="1"/>
  <c r="A15" i="47" s="1"/>
  <c r="A15" i="48" s="1"/>
  <c r="A15" i="49" s="1"/>
  <c r="A15" i="50" s="1"/>
  <c r="A15" i="51" s="1"/>
  <c r="A15" i="52" s="1"/>
  <c r="A15" i="53" s="1"/>
  <c r="B15" i="32"/>
  <c r="B15" i="53" s="1"/>
  <c r="G15" i="32"/>
  <c r="E15" i="32" s="1"/>
  <c r="H15" i="32"/>
  <c r="F15" i="32" s="1"/>
  <c r="T15" i="32"/>
  <c r="T15" i="46" s="1"/>
  <c r="T15" i="47" s="1"/>
  <c r="T15" i="48" s="1"/>
  <c r="T15" i="49" s="1"/>
  <c r="T15" i="50" s="1"/>
  <c r="T15" i="51" s="1"/>
  <c r="T15" i="52" s="1"/>
  <c r="T15" i="53" s="1"/>
  <c r="T15" i="54" s="1"/>
  <c r="T15" i="55" s="1"/>
  <c r="T15" i="56" s="1"/>
  <c r="U15" i="32"/>
  <c r="U15" i="46" s="1"/>
  <c r="U15" i="47" s="1"/>
  <c r="U15" i="48" s="1"/>
  <c r="U15" i="49" s="1"/>
  <c r="U15" i="50" s="1"/>
  <c r="U15" i="51" s="1"/>
  <c r="U15" i="52" s="1"/>
  <c r="U15" i="53" s="1"/>
  <c r="U15" i="54" s="1"/>
  <c r="U15" i="55" s="1"/>
  <c r="U15" i="56" s="1"/>
  <c r="V15" i="32"/>
  <c r="V15" i="46" s="1"/>
  <c r="V15" i="47" s="1"/>
  <c r="V15" i="48" s="1"/>
  <c r="V15" i="49" s="1"/>
  <c r="V15" i="50" s="1"/>
  <c r="V15" i="51" s="1"/>
  <c r="V15" i="52" s="1"/>
  <c r="V15" i="53" s="1"/>
  <c r="V15" i="54" s="1"/>
  <c r="V15" i="55" s="1"/>
  <c r="V15" i="56" s="1"/>
  <c r="W15" i="32"/>
  <c r="W15" i="46" s="1"/>
  <c r="W15" i="47" s="1"/>
  <c r="W15" i="48" s="1"/>
  <c r="W15" i="49" s="1"/>
  <c r="W15" i="50" s="1"/>
  <c r="W15" i="51" s="1"/>
  <c r="W15" i="52" s="1"/>
  <c r="W15" i="53" s="1"/>
  <c r="W15" i="54" s="1"/>
  <c r="W15" i="55" s="1"/>
  <c r="W15" i="56" s="1"/>
  <c r="X15" i="32"/>
  <c r="X15" i="46" s="1"/>
  <c r="X15" i="47" s="1"/>
  <c r="X15" i="48" s="1"/>
  <c r="X15" i="49" s="1"/>
  <c r="X15" i="50" s="1"/>
  <c r="X15" i="51" s="1"/>
  <c r="X15" i="52" s="1"/>
  <c r="X15" i="53" s="1"/>
  <c r="X15" i="54" s="1"/>
  <c r="X15" i="55" s="1"/>
  <c r="X15" i="56" s="1"/>
  <c r="Y15" i="32"/>
  <c r="Y15" i="46" s="1"/>
  <c r="Y15" i="47" s="1"/>
  <c r="Y15" i="48" s="1"/>
  <c r="Y15" i="49" s="1"/>
  <c r="Y15" i="50" s="1"/>
  <c r="Y15" i="51" s="1"/>
  <c r="Y15" i="52" s="1"/>
  <c r="Y15" i="53" s="1"/>
  <c r="Y15" i="54" s="1"/>
  <c r="Y15" i="55" s="1"/>
  <c r="Y15" i="56" s="1"/>
  <c r="Z15" i="32"/>
  <c r="Z15" i="46" s="1"/>
  <c r="Z15" i="47" s="1"/>
  <c r="Z15" i="48" s="1"/>
  <c r="Z15" i="49" s="1"/>
  <c r="Z15" i="50" s="1"/>
  <c r="Z15" i="51" s="1"/>
  <c r="Z15" i="52" s="1"/>
  <c r="Z15" i="53" s="1"/>
  <c r="Z15" i="54" s="1"/>
  <c r="Z15" i="55" s="1"/>
  <c r="Z15" i="56" s="1"/>
  <c r="AA15" i="32"/>
  <c r="AA15" i="46" s="1"/>
  <c r="AA15" i="47" s="1"/>
  <c r="AA15" i="48" s="1"/>
  <c r="AA15" i="49" s="1"/>
  <c r="AA15" i="50" s="1"/>
  <c r="AA15" i="51" s="1"/>
  <c r="AA15" i="52" s="1"/>
  <c r="AA15" i="53" s="1"/>
  <c r="AA15" i="54" s="1"/>
  <c r="AA15" i="55" s="1"/>
  <c r="AA15" i="56" s="1"/>
  <c r="AB15" i="32"/>
  <c r="AB15" i="46" s="1"/>
  <c r="AB15" i="47" s="1"/>
  <c r="AB15" i="48" s="1"/>
  <c r="AB15" i="49" s="1"/>
  <c r="AB15" i="50" s="1"/>
  <c r="AB15" i="51" s="1"/>
  <c r="AB15" i="52" s="1"/>
  <c r="AB15" i="53" s="1"/>
  <c r="AB15" i="54" s="1"/>
  <c r="AB15" i="55" s="1"/>
  <c r="AB15" i="56" s="1"/>
  <c r="AC15" i="32"/>
  <c r="AC15" i="46" s="1"/>
  <c r="AC15" i="47" s="1"/>
  <c r="AC15" i="48" s="1"/>
  <c r="AC15" i="49" s="1"/>
  <c r="AC15" i="50" s="1"/>
  <c r="AC15" i="51" s="1"/>
  <c r="AC15" i="52" s="1"/>
  <c r="AC15" i="53" s="1"/>
  <c r="AC15" i="54" s="1"/>
  <c r="AC15" i="55" s="1"/>
  <c r="AC15" i="56" s="1"/>
  <c r="A16" i="32"/>
  <c r="A16" i="46" s="1"/>
  <c r="A16" i="47" s="1"/>
  <c r="A16" i="48" s="1"/>
  <c r="A16" i="49" s="1"/>
  <c r="A16" i="50" s="1"/>
  <c r="A16" i="51" s="1"/>
  <c r="A16" i="52" s="1"/>
  <c r="A16" i="53" s="1"/>
  <c r="A16" i="55" s="1"/>
  <c r="A16" i="56" s="1"/>
  <c r="A22" i="57" s="1"/>
  <c r="B16" i="47"/>
  <c r="G16" i="32"/>
  <c r="E16" i="32" s="1"/>
  <c r="H16" i="32"/>
  <c r="F16" i="32" s="1"/>
  <c r="T16" i="32"/>
  <c r="T16" i="46" s="1"/>
  <c r="T16" i="47" s="1"/>
  <c r="T16" i="48" s="1"/>
  <c r="T16" i="49" s="1"/>
  <c r="T16" i="50" s="1"/>
  <c r="T16" i="51" s="1"/>
  <c r="T16" i="52" s="1"/>
  <c r="T16" i="53" s="1"/>
  <c r="T16" i="54" s="1"/>
  <c r="T16" i="55" s="1"/>
  <c r="T16" i="56" s="1"/>
  <c r="U16" i="32"/>
  <c r="U16" i="46" s="1"/>
  <c r="U16" i="47" s="1"/>
  <c r="U16" i="48" s="1"/>
  <c r="U16" i="49" s="1"/>
  <c r="U16" i="50" s="1"/>
  <c r="U16" i="51" s="1"/>
  <c r="U16" i="52" s="1"/>
  <c r="U16" i="53" s="1"/>
  <c r="U16" i="54" s="1"/>
  <c r="U16" i="55" s="1"/>
  <c r="U16" i="56" s="1"/>
  <c r="V16" i="32"/>
  <c r="V16" i="46" s="1"/>
  <c r="V16" i="47" s="1"/>
  <c r="V16" i="48" s="1"/>
  <c r="V16" i="49" s="1"/>
  <c r="V16" i="50" s="1"/>
  <c r="V16" i="51" s="1"/>
  <c r="V16" i="52" s="1"/>
  <c r="V16" i="53" s="1"/>
  <c r="V16" i="54" s="1"/>
  <c r="V16" i="55" s="1"/>
  <c r="V16" i="56" s="1"/>
  <c r="W16" i="32"/>
  <c r="W16" i="46" s="1"/>
  <c r="W16" i="47" s="1"/>
  <c r="W16" i="48" s="1"/>
  <c r="X16" i="32"/>
  <c r="Y16" i="32"/>
  <c r="Y16" i="46" s="1"/>
  <c r="Y16" i="47" s="1"/>
  <c r="Y16" i="48" s="1"/>
  <c r="Y16" i="49" s="1"/>
  <c r="Y16" i="50" s="1"/>
  <c r="Y16" i="51" s="1"/>
  <c r="Y16" i="52" s="1"/>
  <c r="Y16" i="53" s="1"/>
  <c r="Y16" i="54" s="1"/>
  <c r="Y16" i="55" s="1"/>
  <c r="Y16" i="56" s="1"/>
  <c r="Z16" i="32"/>
  <c r="Z16" i="46" s="1"/>
  <c r="Z16" i="47" s="1"/>
  <c r="Z16" i="48" s="1"/>
  <c r="Z16" i="49" s="1"/>
  <c r="Z16" i="50" s="1"/>
  <c r="Z16" i="51" s="1"/>
  <c r="Z16" i="52" s="1"/>
  <c r="Z16" i="53" s="1"/>
  <c r="Z16" i="54" s="1"/>
  <c r="Z16" i="55" s="1"/>
  <c r="Z16" i="56" s="1"/>
  <c r="AA16" i="32"/>
  <c r="AA16" i="46" s="1"/>
  <c r="AA16" i="47" s="1"/>
  <c r="AA16" i="48" s="1"/>
  <c r="AA16" i="49" s="1"/>
  <c r="AA16" i="50" s="1"/>
  <c r="AA16" i="51" s="1"/>
  <c r="AA16" i="52" s="1"/>
  <c r="AA16" i="53" s="1"/>
  <c r="AA16" i="54" s="1"/>
  <c r="AA16" i="55" s="1"/>
  <c r="AA16" i="56" s="1"/>
  <c r="AB16" i="32"/>
  <c r="AB16" i="46" s="1"/>
  <c r="AB16" i="47" s="1"/>
  <c r="AB16" i="48" s="1"/>
  <c r="AB16" i="49" s="1"/>
  <c r="AB16" i="50" s="1"/>
  <c r="AB16" i="51" s="1"/>
  <c r="AB16" i="52" s="1"/>
  <c r="AB16" i="53" s="1"/>
  <c r="AB16" i="54" s="1"/>
  <c r="AB16" i="55" s="1"/>
  <c r="AB16" i="56" s="1"/>
  <c r="AC16" i="32"/>
  <c r="AC16" i="46" s="1"/>
  <c r="AC16" i="47" s="1"/>
  <c r="AC16" i="48" s="1"/>
  <c r="AC16" i="49" s="1"/>
  <c r="AC16" i="50" s="1"/>
  <c r="AC16" i="51" s="1"/>
  <c r="AC16" i="52" s="1"/>
  <c r="AC16" i="53" s="1"/>
  <c r="AC16" i="54" s="1"/>
  <c r="AC16" i="55" s="1"/>
  <c r="AC16" i="56" s="1"/>
  <c r="A17" i="32"/>
  <c r="A17" i="46" s="1"/>
  <c r="A17" i="47" s="1"/>
  <c r="A17" i="48" s="1"/>
  <c r="A17" i="49" s="1"/>
  <c r="A17" i="50" s="1"/>
  <c r="A17" i="51" s="1"/>
  <c r="A17" i="52" s="1"/>
  <c r="A17" i="53" s="1"/>
  <c r="B17" i="56"/>
  <c r="G17" i="32"/>
  <c r="E17" i="32" s="1"/>
  <c r="H17" i="32"/>
  <c r="F17" i="32" s="1"/>
  <c r="T17" i="32"/>
  <c r="T17" i="46" s="1"/>
  <c r="T17" i="47" s="1"/>
  <c r="T17" i="48" s="1"/>
  <c r="T17" i="49" s="1"/>
  <c r="T17" i="50" s="1"/>
  <c r="T17" i="51" s="1"/>
  <c r="T17" i="52" s="1"/>
  <c r="T17" i="53" s="1"/>
  <c r="T17" i="54" s="1"/>
  <c r="T17" i="55" s="1"/>
  <c r="T17" i="56" s="1"/>
  <c r="U17" i="32"/>
  <c r="U17" i="46" s="1"/>
  <c r="U17" i="47" s="1"/>
  <c r="U17" i="48" s="1"/>
  <c r="U17" i="49" s="1"/>
  <c r="U17" i="50" s="1"/>
  <c r="U17" i="51" s="1"/>
  <c r="U17" i="52" s="1"/>
  <c r="U17" i="53" s="1"/>
  <c r="U17" i="54" s="1"/>
  <c r="U17" i="55" s="1"/>
  <c r="U17" i="56" s="1"/>
  <c r="V17" i="32"/>
  <c r="V17" i="46" s="1"/>
  <c r="V17" i="47" s="1"/>
  <c r="V17" i="48" s="1"/>
  <c r="V17" i="49" s="1"/>
  <c r="V17" i="50" s="1"/>
  <c r="V17" i="51" s="1"/>
  <c r="V17" i="52" s="1"/>
  <c r="V17" i="53" s="1"/>
  <c r="V17" i="54" s="1"/>
  <c r="V17" i="55" s="1"/>
  <c r="V17" i="56" s="1"/>
  <c r="W17" i="32"/>
  <c r="W17" i="46" s="1"/>
  <c r="W17" i="47" s="1"/>
  <c r="W17" i="48" s="1"/>
  <c r="W17" i="49" s="1"/>
  <c r="W17" i="50" s="1"/>
  <c r="W17" i="51" s="1"/>
  <c r="W17" i="52" s="1"/>
  <c r="W17" i="53" s="1"/>
  <c r="W17" i="54" s="1"/>
  <c r="W17" i="55" s="1"/>
  <c r="W17" i="56" s="1"/>
  <c r="X17" i="32"/>
  <c r="X17" i="46" s="1"/>
  <c r="X17" i="47" s="1"/>
  <c r="X17" i="48" s="1"/>
  <c r="X17" i="49" s="1"/>
  <c r="X17" i="50" s="1"/>
  <c r="X17" i="51" s="1"/>
  <c r="X17" i="52" s="1"/>
  <c r="X17" i="53" s="1"/>
  <c r="X17" i="54" s="1"/>
  <c r="X17" i="55" s="1"/>
  <c r="X17" i="56" s="1"/>
  <c r="Y17" i="32"/>
  <c r="Y17" i="46" s="1"/>
  <c r="Y17" i="47" s="1"/>
  <c r="Y17" i="48" s="1"/>
  <c r="Y17" i="49" s="1"/>
  <c r="Y17" i="50" s="1"/>
  <c r="Y17" i="51" s="1"/>
  <c r="Y17" i="52" s="1"/>
  <c r="Y17" i="53" s="1"/>
  <c r="Y17" i="54" s="1"/>
  <c r="Y17" i="55" s="1"/>
  <c r="Y17" i="56" s="1"/>
  <c r="Z17" i="32"/>
  <c r="Z17" i="46" s="1"/>
  <c r="Z17" i="47" s="1"/>
  <c r="Z17" i="48" s="1"/>
  <c r="Z17" i="49" s="1"/>
  <c r="Z17" i="50" s="1"/>
  <c r="Z17" i="51" s="1"/>
  <c r="Z17" i="52" s="1"/>
  <c r="Z17" i="53" s="1"/>
  <c r="Z17" i="54" s="1"/>
  <c r="Z17" i="55" s="1"/>
  <c r="Z17" i="56" s="1"/>
  <c r="AA17" i="32"/>
  <c r="AA17" i="46" s="1"/>
  <c r="AA17" i="47" s="1"/>
  <c r="AA17" i="48" s="1"/>
  <c r="AA17" i="49" s="1"/>
  <c r="AA17" i="50" s="1"/>
  <c r="AA17" i="51" s="1"/>
  <c r="AA17" i="52" s="1"/>
  <c r="AA17" i="53" s="1"/>
  <c r="AA17" i="54" s="1"/>
  <c r="AA17" i="55" s="1"/>
  <c r="AA17" i="56" s="1"/>
  <c r="AB17" i="32"/>
  <c r="AB17" i="46" s="1"/>
  <c r="AB17" i="47" s="1"/>
  <c r="AB17" i="48" s="1"/>
  <c r="AB17" i="49" s="1"/>
  <c r="AB17" i="50" s="1"/>
  <c r="AB17" i="51" s="1"/>
  <c r="AB17" i="52" s="1"/>
  <c r="AB17" i="53" s="1"/>
  <c r="AB17" i="54" s="1"/>
  <c r="AB17" i="55" s="1"/>
  <c r="AB17" i="56" s="1"/>
  <c r="AC17" i="32"/>
  <c r="AC17" i="46" s="1"/>
  <c r="AC17" i="47" s="1"/>
  <c r="AC17" i="48" s="1"/>
  <c r="AC17" i="49" s="1"/>
  <c r="AC17" i="50" s="1"/>
  <c r="AC17" i="51" s="1"/>
  <c r="AC17" i="52" s="1"/>
  <c r="AC17" i="53" s="1"/>
  <c r="AC17" i="54" s="1"/>
  <c r="AC17" i="55" s="1"/>
  <c r="AC17" i="56" s="1"/>
  <c r="A18" i="32"/>
  <c r="G18" i="32"/>
  <c r="E18" i="32" s="1"/>
  <c r="H18" i="32"/>
  <c r="F18" i="32" s="1"/>
  <c r="F18" i="46" s="1"/>
  <c r="T18" i="32"/>
  <c r="T18" i="46" s="1"/>
  <c r="T18" i="47" s="1"/>
  <c r="T18" i="48" s="1"/>
  <c r="T18" i="49" s="1"/>
  <c r="T18" i="50" s="1"/>
  <c r="T18" i="51" s="1"/>
  <c r="T18" i="52" s="1"/>
  <c r="T18" i="53" s="1"/>
  <c r="T18" i="54" s="1"/>
  <c r="T18" i="55" s="1"/>
  <c r="T18" i="56" s="1"/>
  <c r="U18" i="32"/>
  <c r="U18" i="46" s="1"/>
  <c r="U18" i="47" s="1"/>
  <c r="U18" i="48" s="1"/>
  <c r="U18" i="49" s="1"/>
  <c r="U18" i="50" s="1"/>
  <c r="U18" i="51" s="1"/>
  <c r="U18" i="52" s="1"/>
  <c r="U18" i="53" s="1"/>
  <c r="U18" i="54" s="1"/>
  <c r="U18" i="55" s="1"/>
  <c r="U18" i="56" s="1"/>
  <c r="V18" i="32"/>
  <c r="V18" i="46" s="1"/>
  <c r="W18" i="32"/>
  <c r="W18" i="46" s="1"/>
  <c r="W18" i="47" s="1"/>
  <c r="W18" i="48" s="1"/>
  <c r="W18" i="49" s="1"/>
  <c r="W18" i="50" s="1"/>
  <c r="W18" i="51" s="1"/>
  <c r="W18" i="52" s="1"/>
  <c r="W18" i="53" s="1"/>
  <c r="W18" i="54" s="1"/>
  <c r="W18" i="55" s="1"/>
  <c r="W18" i="56" s="1"/>
  <c r="X18" i="32"/>
  <c r="X18" i="46" s="1"/>
  <c r="X18" i="47" s="1"/>
  <c r="X18" i="48" s="1"/>
  <c r="X18" i="49" s="1"/>
  <c r="X18" i="50" s="1"/>
  <c r="X18" i="51" s="1"/>
  <c r="X18" i="52" s="1"/>
  <c r="X18" i="53" s="1"/>
  <c r="X18" i="54" s="1"/>
  <c r="X18" i="55" s="1"/>
  <c r="X18" i="56" s="1"/>
  <c r="Y18" i="32"/>
  <c r="Y18" i="46" s="1"/>
  <c r="Y18" i="47" s="1"/>
  <c r="Y18" i="48" s="1"/>
  <c r="Y18" i="49" s="1"/>
  <c r="Y18" i="50" s="1"/>
  <c r="Y18" i="51" s="1"/>
  <c r="Y18" i="52" s="1"/>
  <c r="Y18" i="53" s="1"/>
  <c r="Y18" i="54" s="1"/>
  <c r="Y18" i="55" s="1"/>
  <c r="Y18" i="56" s="1"/>
  <c r="Z18" i="32"/>
  <c r="Z18" i="46" s="1"/>
  <c r="Z18" i="47" s="1"/>
  <c r="Z18" i="48" s="1"/>
  <c r="Z18" i="49" s="1"/>
  <c r="Z18" i="50" s="1"/>
  <c r="Z18" i="51" s="1"/>
  <c r="Z18" i="52" s="1"/>
  <c r="Z18" i="53" s="1"/>
  <c r="Z18" i="54" s="1"/>
  <c r="Z18" i="55" s="1"/>
  <c r="Z18" i="56" s="1"/>
  <c r="AA18" i="32"/>
  <c r="AA18" i="46" s="1"/>
  <c r="AA18" i="47" s="1"/>
  <c r="AA18" i="48" s="1"/>
  <c r="AA18" i="49" s="1"/>
  <c r="AA18" i="50" s="1"/>
  <c r="AA18" i="51" s="1"/>
  <c r="AA18" i="52" s="1"/>
  <c r="AA18" i="53" s="1"/>
  <c r="AA18" i="54" s="1"/>
  <c r="AA18" i="55" s="1"/>
  <c r="AA18" i="56" s="1"/>
  <c r="AB18" i="32"/>
  <c r="AB18" i="46" s="1"/>
  <c r="AB18" i="47" s="1"/>
  <c r="AB18" i="48" s="1"/>
  <c r="AB18" i="49" s="1"/>
  <c r="AB18" i="50" s="1"/>
  <c r="AB18" i="51" s="1"/>
  <c r="AB18" i="52" s="1"/>
  <c r="AB18" i="53" s="1"/>
  <c r="AB18" i="54" s="1"/>
  <c r="AB18" i="55" s="1"/>
  <c r="AB18" i="56" s="1"/>
  <c r="AC18" i="32"/>
  <c r="AC18" i="46" s="1"/>
  <c r="AC18" i="47" s="1"/>
  <c r="AC18" i="48" s="1"/>
  <c r="AC18" i="49" s="1"/>
  <c r="AC18" i="50" s="1"/>
  <c r="AC18" i="51" s="1"/>
  <c r="AC18" i="52" s="1"/>
  <c r="AC18" i="53" s="1"/>
  <c r="AC18" i="54" s="1"/>
  <c r="AC18" i="55" s="1"/>
  <c r="AC18" i="56" s="1"/>
  <c r="A19" i="32"/>
  <c r="B19" i="46"/>
  <c r="G19" i="32"/>
  <c r="E19" i="32" s="1"/>
  <c r="E19" i="46" s="1"/>
  <c r="E19" i="47" s="1"/>
  <c r="E19" i="48" s="1"/>
  <c r="H19" i="32"/>
  <c r="T19" i="32"/>
  <c r="T19" i="46" s="1"/>
  <c r="U19" i="32"/>
  <c r="U19" i="46" s="1"/>
  <c r="U19" i="47" s="1"/>
  <c r="U19" i="48" s="1"/>
  <c r="U19" i="49" s="1"/>
  <c r="U19" i="50" s="1"/>
  <c r="U19" i="51" s="1"/>
  <c r="U19" i="52" s="1"/>
  <c r="U19" i="53" s="1"/>
  <c r="U19" i="54" s="1"/>
  <c r="U19" i="55" s="1"/>
  <c r="U19" i="56" s="1"/>
  <c r="U19" i="57" s="1"/>
  <c r="V19" i="32"/>
  <c r="V19" i="46" s="1"/>
  <c r="W19" i="32"/>
  <c r="W19" i="46" s="1"/>
  <c r="W19" i="47" s="1"/>
  <c r="W19" i="48" s="1"/>
  <c r="W19" i="49" s="1"/>
  <c r="W19" i="50" s="1"/>
  <c r="W19" i="51" s="1"/>
  <c r="W19" i="52" s="1"/>
  <c r="W19" i="53" s="1"/>
  <c r="W19" i="54" s="1"/>
  <c r="W19" i="55" s="1"/>
  <c r="W19" i="56" s="1"/>
  <c r="W19" i="57" s="1"/>
  <c r="X19" i="32"/>
  <c r="X19" i="46" s="1"/>
  <c r="X19" i="47" s="1"/>
  <c r="X19" i="48" s="1"/>
  <c r="X19" i="49" s="1"/>
  <c r="X19" i="50" s="1"/>
  <c r="X19" i="51" s="1"/>
  <c r="X19" i="52" s="1"/>
  <c r="X19" i="53" s="1"/>
  <c r="X19" i="54" s="1"/>
  <c r="X19" i="55" s="1"/>
  <c r="X19" i="56" s="1"/>
  <c r="X19" i="57" s="1"/>
  <c r="Y19" i="32"/>
  <c r="Y19" i="46" s="1"/>
  <c r="Y19" i="47" s="1"/>
  <c r="Y19" i="48" s="1"/>
  <c r="Y19" i="49" s="1"/>
  <c r="Y19" i="50" s="1"/>
  <c r="Y19" i="51" s="1"/>
  <c r="Y19" i="52" s="1"/>
  <c r="Y19" i="53" s="1"/>
  <c r="Y19" i="54" s="1"/>
  <c r="Y19" i="55" s="1"/>
  <c r="Y19" i="56" s="1"/>
  <c r="Y19" i="57" s="1"/>
  <c r="Z19" i="32"/>
  <c r="Z19" i="46" s="1"/>
  <c r="Z19" i="47" s="1"/>
  <c r="Z19" i="48" s="1"/>
  <c r="Z19" i="49" s="1"/>
  <c r="Z19" i="50" s="1"/>
  <c r="Z19" i="51" s="1"/>
  <c r="Z19" i="52" s="1"/>
  <c r="Z19" i="53" s="1"/>
  <c r="Z19" i="54" s="1"/>
  <c r="Z19" i="55" s="1"/>
  <c r="Z19" i="56" s="1"/>
  <c r="Z19" i="57" s="1"/>
  <c r="AA19" i="32"/>
  <c r="AA19" i="46" s="1"/>
  <c r="AA19" i="47" s="1"/>
  <c r="AA19" i="48" s="1"/>
  <c r="AA19" i="49" s="1"/>
  <c r="AA19" i="50" s="1"/>
  <c r="AA19" i="51" s="1"/>
  <c r="AA19" i="52" s="1"/>
  <c r="AA19" i="53" s="1"/>
  <c r="AA19" i="54" s="1"/>
  <c r="AA19" i="55" s="1"/>
  <c r="AA19" i="56" s="1"/>
  <c r="AA19" i="57" s="1"/>
  <c r="AB19" i="32"/>
  <c r="AB19" i="46" s="1"/>
  <c r="AB19" i="47" s="1"/>
  <c r="AB19" i="48" s="1"/>
  <c r="AB19" i="49" s="1"/>
  <c r="AB19" i="50" s="1"/>
  <c r="AB19" i="51" s="1"/>
  <c r="AB19" i="52" s="1"/>
  <c r="AB19" i="53" s="1"/>
  <c r="AB19" i="54" s="1"/>
  <c r="AB19" i="55" s="1"/>
  <c r="AB19" i="56" s="1"/>
  <c r="AB19" i="57" s="1"/>
  <c r="AC19" i="32"/>
  <c r="AC19" i="46" s="1"/>
  <c r="AC19" i="47" s="1"/>
  <c r="AC19" i="48" s="1"/>
  <c r="AC19" i="49" s="1"/>
  <c r="AC19" i="50" s="1"/>
  <c r="AC19" i="51" s="1"/>
  <c r="AC19" i="52" s="1"/>
  <c r="AC19" i="53" s="1"/>
  <c r="AC19" i="54" s="1"/>
  <c r="AC19" i="55" s="1"/>
  <c r="AC19" i="56" s="1"/>
  <c r="AC19" i="57" s="1"/>
  <c r="A20" i="32"/>
  <c r="A20" i="46" s="1"/>
  <c r="A20" i="47" s="1"/>
  <c r="A20" i="48" s="1"/>
  <c r="A20" i="49" s="1"/>
  <c r="A20" i="50" s="1"/>
  <c r="A20" i="51" s="1"/>
  <c r="A20" i="52" s="1"/>
  <c r="A20" i="53" s="1"/>
  <c r="B20" i="52"/>
  <c r="G20" i="32"/>
  <c r="E20" i="32"/>
  <c r="H20" i="32"/>
  <c r="F20" i="32" s="1"/>
  <c r="T20" i="32"/>
  <c r="T20" i="46" s="1"/>
  <c r="T20" i="47" s="1"/>
  <c r="T20" i="48" s="1"/>
  <c r="T20" i="49" s="1"/>
  <c r="T20" i="50" s="1"/>
  <c r="T20" i="51" s="1"/>
  <c r="T20" i="52" s="1"/>
  <c r="T20" i="53" s="1"/>
  <c r="T20" i="54" s="1"/>
  <c r="T20" i="55" s="1"/>
  <c r="T20" i="56" s="1"/>
  <c r="T20" i="57" s="1"/>
  <c r="U20" i="32"/>
  <c r="U20" i="46" s="1"/>
  <c r="U20" i="47" s="1"/>
  <c r="U20" i="48" s="1"/>
  <c r="U20" i="49" s="1"/>
  <c r="U20" i="50" s="1"/>
  <c r="U20" i="51" s="1"/>
  <c r="U20" i="52" s="1"/>
  <c r="U20" i="53" s="1"/>
  <c r="U20" i="54" s="1"/>
  <c r="U20" i="55" s="1"/>
  <c r="U20" i="56" s="1"/>
  <c r="U20" i="57" s="1"/>
  <c r="V20" i="32"/>
  <c r="V20" i="46" s="1"/>
  <c r="V20" i="47" s="1"/>
  <c r="V20" i="48" s="1"/>
  <c r="V20" i="49" s="1"/>
  <c r="V20" i="50" s="1"/>
  <c r="V20" i="51" s="1"/>
  <c r="V20" i="52" s="1"/>
  <c r="V20" i="53" s="1"/>
  <c r="V20" i="54" s="1"/>
  <c r="V20" i="55" s="1"/>
  <c r="V20" i="56" s="1"/>
  <c r="V20" i="57" s="1"/>
  <c r="W20" i="32"/>
  <c r="W20" i="46" s="1"/>
  <c r="W20" i="47" s="1"/>
  <c r="W20" i="48" s="1"/>
  <c r="W20" i="49" s="1"/>
  <c r="W20" i="50" s="1"/>
  <c r="W20" i="51" s="1"/>
  <c r="W20" i="52" s="1"/>
  <c r="W20" i="53" s="1"/>
  <c r="W20" i="54" s="1"/>
  <c r="W20" i="55" s="1"/>
  <c r="W20" i="56" s="1"/>
  <c r="W20" i="57" s="1"/>
  <c r="X20" i="32"/>
  <c r="X20" i="46" s="1"/>
  <c r="X20" i="47" s="1"/>
  <c r="X20" i="48" s="1"/>
  <c r="X20" i="49" s="1"/>
  <c r="X20" i="50" s="1"/>
  <c r="X20" i="51" s="1"/>
  <c r="X20" i="52" s="1"/>
  <c r="X20" i="53" s="1"/>
  <c r="X20" i="54" s="1"/>
  <c r="X20" i="55" s="1"/>
  <c r="X20" i="56" s="1"/>
  <c r="X20" i="57" s="1"/>
  <c r="Y20" i="32"/>
  <c r="Y20" i="46" s="1"/>
  <c r="Y20" i="47" s="1"/>
  <c r="Y20" i="48" s="1"/>
  <c r="Y20" i="49" s="1"/>
  <c r="Y20" i="50" s="1"/>
  <c r="Y20" i="51" s="1"/>
  <c r="Y20" i="52" s="1"/>
  <c r="Y20" i="53" s="1"/>
  <c r="Y20" i="54" s="1"/>
  <c r="Y20" i="55" s="1"/>
  <c r="Y20" i="56" s="1"/>
  <c r="Y20" i="57" s="1"/>
  <c r="Z20" i="32"/>
  <c r="Z20" i="46" s="1"/>
  <c r="Z20" i="47" s="1"/>
  <c r="Z20" i="48" s="1"/>
  <c r="Z20" i="49" s="1"/>
  <c r="Z20" i="50" s="1"/>
  <c r="Z20" i="51" s="1"/>
  <c r="Z20" i="52" s="1"/>
  <c r="Z20" i="53" s="1"/>
  <c r="Z20" i="54" s="1"/>
  <c r="Z20" i="55" s="1"/>
  <c r="Z20" i="56" s="1"/>
  <c r="Z20" i="57" s="1"/>
  <c r="AA20" i="32"/>
  <c r="AA20" i="46" s="1"/>
  <c r="AA20" i="47" s="1"/>
  <c r="AA20" i="48" s="1"/>
  <c r="AA20" i="49" s="1"/>
  <c r="AA20" i="50" s="1"/>
  <c r="AA20" i="51" s="1"/>
  <c r="AA20" i="52" s="1"/>
  <c r="AA20" i="53" s="1"/>
  <c r="AA20" i="54" s="1"/>
  <c r="AA20" i="55" s="1"/>
  <c r="AA20" i="56" s="1"/>
  <c r="AA20" i="57" s="1"/>
  <c r="AB20" i="32"/>
  <c r="AB20" i="46" s="1"/>
  <c r="AB20" i="47" s="1"/>
  <c r="AB20" i="48" s="1"/>
  <c r="AB20" i="49" s="1"/>
  <c r="AB20" i="50" s="1"/>
  <c r="AB20" i="51" s="1"/>
  <c r="AB20" i="52" s="1"/>
  <c r="AB20" i="53" s="1"/>
  <c r="AB20" i="54" s="1"/>
  <c r="AB20" i="55" s="1"/>
  <c r="AB20" i="56" s="1"/>
  <c r="AB20" i="57" s="1"/>
  <c r="AC20" i="32"/>
  <c r="AC20" i="46" s="1"/>
  <c r="AC20" i="47" s="1"/>
  <c r="AC20" i="48" s="1"/>
  <c r="AC20" i="49" s="1"/>
  <c r="AC20" i="50" s="1"/>
  <c r="AC20" i="51" s="1"/>
  <c r="AC20" i="52" s="1"/>
  <c r="AC20" i="53" s="1"/>
  <c r="AC20" i="54" s="1"/>
  <c r="AC20" i="55" s="1"/>
  <c r="AC20" i="56" s="1"/>
  <c r="AC20" i="57" s="1"/>
  <c r="G21" i="32"/>
  <c r="E21" i="32" s="1"/>
  <c r="E21" i="46" s="1"/>
  <c r="E21" i="47" s="1"/>
  <c r="E21" i="48" s="1"/>
  <c r="H21" i="32"/>
  <c r="T21" i="32"/>
  <c r="T21" i="46" s="1"/>
  <c r="T21" i="47" s="1"/>
  <c r="T21" i="48" s="1"/>
  <c r="T21" i="49" s="1"/>
  <c r="T21" i="50" s="1"/>
  <c r="T21" i="51" s="1"/>
  <c r="T21" i="52" s="1"/>
  <c r="T21" i="53" s="1"/>
  <c r="T21" i="54" s="1"/>
  <c r="T21" i="55" s="1"/>
  <c r="T21" i="56" s="1"/>
  <c r="T21" i="57" s="1"/>
  <c r="U21" i="32"/>
  <c r="U21" i="46" s="1"/>
  <c r="U21" i="47" s="1"/>
  <c r="U21" i="48" s="1"/>
  <c r="U21" i="49" s="1"/>
  <c r="U21" i="50" s="1"/>
  <c r="U21" i="51" s="1"/>
  <c r="U21" i="52" s="1"/>
  <c r="U21" i="53" s="1"/>
  <c r="U21" i="54" s="1"/>
  <c r="U21" i="55" s="1"/>
  <c r="U21" i="56" s="1"/>
  <c r="U21" i="57" s="1"/>
  <c r="V21" i="32"/>
  <c r="V21" i="46" s="1"/>
  <c r="V21" i="47" s="1"/>
  <c r="V21" i="48" s="1"/>
  <c r="V21" i="49" s="1"/>
  <c r="V21" i="50" s="1"/>
  <c r="V21" i="51" s="1"/>
  <c r="V21" i="52" s="1"/>
  <c r="V21" i="53" s="1"/>
  <c r="V21" i="54" s="1"/>
  <c r="V21" i="55" s="1"/>
  <c r="V21" i="56" s="1"/>
  <c r="V21" i="57" s="1"/>
  <c r="W21" i="32"/>
  <c r="W21" i="46" s="1"/>
  <c r="W21" i="47" s="1"/>
  <c r="W21" i="48" s="1"/>
  <c r="W21" i="49" s="1"/>
  <c r="W21" i="50" s="1"/>
  <c r="W21" i="51" s="1"/>
  <c r="W21" i="52" s="1"/>
  <c r="W21" i="53" s="1"/>
  <c r="W21" i="54" s="1"/>
  <c r="W21" i="55" s="1"/>
  <c r="W21" i="56" s="1"/>
  <c r="W21" i="57" s="1"/>
  <c r="X21" i="32"/>
  <c r="X21" i="46" s="1"/>
  <c r="X21" i="47" s="1"/>
  <c r="X21" i="48" s="1"/>
  <c r="X21" i="49" s="1"/>
  <c r="X21" i="50" s="1"/>
  <c r="X21" i="51" s="1"/>
  <c r="X21" i="52" s="1"/>
  <c r="X21" i="53" s="1"/>
  <c r="X21" i="54" s="1"/>
  <c r="X21" i="55" s="1"/>
  <c r="X21" i="56" s="1"/>
  <c r="X21" i="57" s="1"/>
  <c r="Y21" i="32"/>
  <c r="Y21" i="46" s="1"/>
  <c r="Y21" i="47" s="1"/>
  <c r="Y21" i="48" s="1"/>
  <c r="Y21" i="49" s="1"/>
  <c r="Y21" i="50" s="1"/>
  <c r="Y21" i="51" s="1"/>
  <c r="Y21" i="52" s="1"/>
  <c r="Y21" i="53" s="1"/>
  <c r="Y21" i="54" s="1"/>
  <c r="Y21" i="55" s="1"/>
  <c r="Y21" i="56" s="1"/>
  <c r="Y21" i="57" s="1"/>
  <c r="Z21" i="32"/>
  <c r="Z21" i="46" s="1"/>
  <c r="Z21" i="47" s="1"/>
  <c r="Z21" i="48" s="1"/>
  <c r="Z21" i="49" s="1"/>
  <c r="Z21" i="50" s="1"/>
  <c r="Z21" i="51" s="1"/>
  <c r="Z21" i="52" s="1"/>
  <c r="Z21" i="53" s="1"/>
  <c r="Z21" i="54" s="1"/>
  <c r="Z21" i="55" s="1"/>
  <c r="Z21" i="56" s="1"/>
  <c r="Z21" i="57" s="1"/>
  <c r="AA21" i="32"/>
  <c r="AA21" i="46" s="1"/>
  <c r="AA21" i="47" s="1"/>
  <c r="AA21" i="48" s="1"/>
  <c r="AA21" i="49" s="1"/>
  <c r="AA21" i="50" s="1"/>
  <c r="AA21" i="51" s="1"/>
  <c r="AA21" i="52" s="1"/>
  <c r="AA21" i="53" s="1"/>
  <c r="AA21" i="54" s="1"/>
  <c r="AA21" i="55" s="1"/>
  <c r="AA21" i="56" s="1"/>
  <c r="AA21" i="57" s="1"/>
  <c r="AB21" i="32"/>
  <c r="AB21" i="46" s="1"/>
  <c r="AB21" i="47" s="1"/>
  <c r="AB21" i="48" s="1"/>
  <c r="AB21" i="49" s="1"/>
  <c r="AB21" i="50" s="1"/>
  <c r="AB21" i="51" s="1"/>
  <c r="AB21" i="52" s="1"/>
  <c r="AB21" i="53" s="1"/>
  <c r="AB21" i="54" s="1"/>
  <c r="AB21" i="55" s="1"/>
  <c r="AB21" i="56" s="1"/>
  <c r="AB21" i="57" s="1"/>
  <c r="AC21" i="32"/>
  <c r="AC21" i="46" s="1"/>
  <c r="AC21" i="47" s="1"/>
  <c r="AC21" i="48" s="1"/>
  <c r="AC21" i="49" s="1"/>
  <c r="AC21" i="50" s="1"/>
  <c r="AC21" i="51" s="1"/>
  <c r="AC21" i="52" s="1"/>
  <c r="AC21" i="53" s="1"/>
  <c r="AC21" i="54" s="1"/>
  <c r="AC21" i="55" s="1"/>
  <c r="AC21" i="56" s="1"/>
  <c r="AC21" i="57" s="1"/>
  <c r="I22" i="32"/>
  <c r="J22" i="32"/>
  <c r="K22" i="32"/>
  <c r="L22" i="32"/>
  <c r="M22" i="32"/>
  <c r="N22" i="32"/>
  <c r="O22" i="32"/>
  <c r="P22" i="32"/>
  <c r="Q22" i="32"/>
  <c r="R22" i="32"/>
  <c r="G24" i="32"/>
  <c r="E24" i="32" s="1"/>
  <c r="H24" i="32"/>
  <c r="F24" i="32" s="1"/>
  <c r="T24" i="32"/>
  <c r="T24" i="46" s="1"/>
  <c r="T24" i="47" s="1"/>
  <c r="T24" i="48" s="1"/>
  <c r="T24" i="49" s="1"/>
  <c r="T24" i="50" s="1"/>
  <c r="T24" i="51" s="1"/>
  <c r="T24" i="52" s="1"/>
  <c r="T24" i="53" s="1"/>
  <c r="T24" i="54" s="1"/>
  <c r="T24" i="55" s="1"/>
  <c r="T24" i="56" s="1"/>
  <c r="T24" i="57" s="1"/>
  <c r="U24" i="32"/>
  <c r="U24" i="46" s="1"/>
  <c r="U24" i="47" s="1"/>
  <c r="U24" i="48" s="1"/>
  <c r="U24" i="49" s="1"/>
  <c r="U24" i="50" s="1"/>
  <c r="U24" i="51" s="1"/>
  <c r="U24" i="52" s="1"/>
  <c r="U24" i="53" s="1"/>
  <c r="U24" i="54" s="1"/>
  <c r="U24" i="55" s="1"/>
  <c r="U24" i="56" s="1"/>
  <c r="U24" i="57" s="1"/>
  <c r="V24" i="32"/>
  <c r="V24" i="46" s="1"/>
  <c r="V24" i="47" s="1"/>
  <c r="V24" i="48" s="1"/>
  <c r="V24" i="49" s="1"/>
  <c r="V24" i="50" s="1"/>
  <c r="V24" i="51" s="1"/>
  <c r="V24" i="52" s="1"/>
  <c r="V24" i="53" s="1"/>
  <c r="V24" i="54" s="1"/>
  <c r="V24" i="55" s="1"/>
  <c r="V24" i="56" s="1"/>
  <c r="V24" i="57" s="1"/>
  <c r="W24" i="32"/>
  <c r="W24" i="46" s="1"/>
  <c r="W24" i="47" s="1"/>
  <c r="W24" i="48" s="1"/>
  <c r="W24" i="49" s="1"/>
  <c r="W24" i="50" s="1"/>
  <c r="W24" i="51" s="1"/>
  <c r="W24" i="52" s="1"/>
  <c r="W24" i="53" s="1"/>
  <c r="W24" i="54" s="1"/>
  <c r="W24" i="55" s="1"/>
  <c r="W24" i="56" s="1"/>
  <c r="W24" i="57" s="1"/>
  <c r="X24" i="32"/>
  <c r="X24" i="46" s="1"/>
  <c r="X24" i="47" s="1"/>
  <c r="X24" i="48" s="1"/>
  <c r="X24" i="49" s="1"/>
  <c r="X24" i="50" s="1"/>
  <c r="X24" i="51" s="1"/>
  <c r="X24" i="52" s="1"/>
  <c r="X24" i="53" s="1"/>
  <c r="X24" i="54" s="1"/>
  <c r="X24" i="55" s="1"/>
  <c r="X24" i="56" s="1"/>
  <c r="X24" i="57" s="1"/>
  <c r="Y24" i="32"/>
  <c r="Y24" i="46" s="1"/>
  <c r="Y24" i="47" s="1"/>
  <c r="Y24" i="48" s="1"/>
  <c r="Y24" i="49" s="1"/>
  <c r="Y24" i="50" s="1"/>
  <c r="Y24" i="51" s="1"/>
  <c r="Y24" i="52" s="1"/>
  <c r="Y24" i="53" s="1"/>
  <c r="Y24" i="54" s="1"/>
  <c r="Y24" i="55" s="1"/>
  <c r="Y24" i="56" s="1"/>
  <c r="Y24" i="57" s="1"/>
  <c r="Z24" i="32"/>
  <c r="Z24" i="46" s="1"/>
  <c r="Z24" i="47" s="1"/>
  <c r="Z24" i="48" s="1"/>
  <c r="Z24" i="49" s="1"/>
  <c r="Z24" i="50" s="1"/>
  <c r="Z24" i="51" s="1"/>
  <c r="Z24" i="52" s="1"/>
  <c r="Z24" i="53" s="1"/>
  <c r="Z24" i="54" s="1"/>
  <c r="Z24" i="55" s="1"/>
  <c r="Z24" i="56" s="1"/>
  <c r="Z24" i="57" s="1"/>
  <c r="AA24" i="32"/>
  <c r="AA24" i="46" s="1"/>
  <c r="AA24" i="47" s="1"/>
  <c r="AA24" i="48" s="1"/>
  <c r="AA24" i="49" s="1"/>
  <c r="AA24" i="50" s="1"/>
  <c r="AA24" i="51" s="1"/>
  <c r="AA24" i="52" s="1"/>
  <c r="AA24" i="53" s="1"/>
  <c r="AA24" i="54" s="1"/>
  <c r="AA24" i="55" s="1"/>
  <c r="AA24" i="56" s="1"/>
  <c r="AA24" i="57" s="1"/>
  <c r="AB24" i="32"/>
  <c r="AB24" i="46" s="1"/>
  <c r="AB24" i="47" s="1"/>
  <c r="AB24" i="48" s="1"/>
  <c r="AB24" i="49" s="1"/>
  <c r="AB24" i="50" s="1"/>
  <c r="AB24" i="51" s="1"/>
  <c r="AB24" i="52" s="1"/>
  <c r="AB24" i="53" s="1"/>
  <c r="AB24" i="54" s="1"/>
  <c r="AB24" i="55" s="1"/>
  <c r="AB24" i="56" s="1"/>
  <c r="AB24" i="57" s="1"/>
  <c r="AC24" i="32"/>
  <c r="AC24" i="46" s="1"/>
  <c r="AC24" i="47" s="1"/>
  <c r="AC24" i="48" s="1"/>
  <c r="AC24" i="49" s="1"/>
  <c r="AC24" i="50" s="1"/>
  <c r="AC24" i="51" s="1"/>
  <c r="AC24" i="52" s="1"/>
  <c r="AC24" i="53" s="1"/>
  <c r="AC24" i="54" s="1"/>
  <c r="AC24" i="55" s="1"/>
  <c r="AC24" i="56" s="1"/>
  <c r="AC24" i="57" s="1"/>
  <c r="G25" i="32"/>
  <c r="E25" i="32" s="1"/>
  <c r="H25" i="32"/>
  <c r="F25" i="32" s="1"/>
  <c r="T25" i="32"/>
  <c r="T25" i="46" s="1"/>
  <c r="T25" i="47" s="1"/>
  <c r="T25" i="48" s="1"/>
  <c r="T25" i="49" s="1"/>
  <c r="T25" i="50" s="1"/>
  <c r="T25" i="51" s="1"/>
  <c r="T25" i="52" s="1"/>
  <c r="T25" i="53" s="1"/>
  <c r="T25" i="54" s="1"/>
  <c r="T25" i="55" s="1"/>
  <c r="T25" i="56" s="1"/>
  <c r="T25" i="57" s="1"/>
  <c r="U25" i="32"/>
  <c r="U25" i="46" s="1"/>
  <c r="U25" i="47" s="1"/>
  <c r="U25" i="48" s="1"/>
  <c r="U25" i="49" s="1"/>
  <c r="U25" i="50" s="1"/>
  <c r="U25" i="51" s="1"/>
  <c r="U25" i="52" s="1"/>
  <c r="U25" i="53" s="1"/>
  <c r="U25" i="54" s="1"/>
  <c r="U25" i="55" s="1"/>
  <c r="U25" i="56" s="1"/>
  <c r="U25" i="57" s="1"/>
  <c r="V25" i="32"/>
  <c r="V25" i="46" s="1"/>
  <c r="V25" i="47" s="1"/>
  <c r="V25" i="48" s="1"/>
  <c r="V25" i="49" s="1"/>
  <c r="V25" i="50" s="1"/>
  <c r="V25" i="51" s="1"/>
  <c r="V25" i="52" s="1"/>
  <c r="V25" i="53" s="1"/>
  <c r="V25" i="54" s="1"/>
  <c r="V25" i="55" s="1"/>
  <c r="V25" i="56" s="1"/>
  <c r="V25" i="57" s="1"/>
  <c r="W25" i="32"/>
  <c r="W25" i="46" s="1"/>
  <c r="W25" i="47" s="1"/>
  <c r="W25" i="48" s="1"/>
  <c r="W25" i="49" s="1"/>
  <c r="W25" i="50" s="1"/>
  <c r="W25" i="51" s="1"/>
  <c r="W25" i="52" s="1"/>
  <c r="W25" i="53" s="1"/>
  <c r="W25" i="54" s="1"/>
  <c r="W25" i="55" s="1"/>
  <c r="W25" i="56" s="1"/>
  <c r="W25" i="57" s="1"/>
  <c r="X25" i="32"/>
  <c r="X25" i="46" s="1"/>
  <c r="X25" i="47" s="1"/>
  <c r="X25" i="48" s="1"/>
  <c r="X25" i="49" s="1"/>
  <c r="X25" i="50" s="1"/>
  <c r="X25" i="51" s="1"/>
  <c r="X25" i="52" s="1"/>
  <c r="X25" i="53" s="1"/>
  <c r="X25" i="54" s="1"/>
  <c r="X25" i="55" s="1"/>
  <c r="X25" i="56" s="1"/>
  <c r="X25" i="57" s="1"/>
  <c r="Y25" i="32"/>
  <c r="Y25" i="46" s="1"/>
  <c r="Y25" i="47" s="1"/>
  <c r="Y25" i="48" s="1"/>
  <c r="Y25" i="49" s="1"/>
  <c r="Y25" i="50" s="1"/>
  <c r="Y25" i="51" s="1"/>
  <c r="Y25" i="52" s="1"/>
  <c r="Y25" i="53" s="1"/>
  <c r="Y25" i="54" s="1"/>
  <c r="Y25" i="55" s="1"/>
  <c r="Y25" i="56" s="1"/>
  <c r="Y25" i="57" s="1"/>
  <c r="Z25" i="32"/>
  <c r="Z25" i="46" s="1"/>
  <c r="Z25" i="47" s="1"/>
  <c r="Z25" i="48" s="1"/>
  <c r="Z25" i="49" s="1"/>
  <c r="Z25" i="50" s="1"/>
  <c r="Z25" i="51" s="1"/>
  <c r="Z25" i="52" s="1"/>
  <c r="Z25" i="53" s="1"/>
  <c r="Z25" i="54" s="1"/>
  <c r="Z25" i="55" s="1"/>
  <c r="Z25" i="56" s="1"/>
  <c r="Z25" i="57" s="1"/>
  <c r="AA25" i="32"/>
  <c r="AA25" i="46" s="1"/>
  <c r="AA25" i="47" s="1"/>
  <c r="AA25" i="48" s="1"/>
  <c r="AA25" i="49" s="1"/>
  <c r="AA25" i="50" s="1"/>
  <c r="AA25" i="51" s="1"/>
  <c r="AA25" i="52" s="1"/>
  <c r="AA25" i="53" s="1"/>
  <c r="AA25" i="54" s="1"/>
  <c r="AA25" i="55" s="1"/>
  <c r="AA25" i="56" s="1"/>
  <c r="AA25" i="57" s="1"/>
  <c r="AB25" i="32"/>
  <c r="AB25" i="46" s="1"/>
  <c r="AB25" i="47" s="1"/>
  <c r="AB25" i="48" s="1"/>
  <c r="AB25" i="49" s="1"/>
  <c r="AB25" i="50" s="1"/>
  <c r="AB25" i="51" s="1"/>
  <c r="AB25" i="52" s="1"/>
  <c r="AB25" i="53" s="1"/>
  <c r="AB25" i="54" s="1"/>
  <c r="AB25" i="55" s="1"/>
  <c r="AB25" i="56" s="1"/>
  <c r="AB25" i="57" s="1"/>
  <c r="AC25" i="32"/>
  <c r="AC25" i="46" s="1"/>
  <c r="AC25" i="47" s="1"/>
  <c r="AC25" i="48" s="1"/>
  <c r="AC25" i="49" s="1"/>
  <c r="AC25" i="50" s="1"/>
  <c r="AC25" i="51" s="1"/>
  <c r="AC25" i="52" s="1"/>
  <c r="AC25" i="53" s="1"/>
  <c r="AC25" i="54" s="1"/>
  <c r="AC25" i="55" s="1"/>
  <c r="AC25" i="56" s="1"/>
  <c r="AC25" i="57" s="1"/>
  <c r="AC14" i="47"/>
  <c r="AC14" i="48" s="1"/>
  <c r="AC14" i="49" s="1"/>
  <c r="AC14" i="50" s="1"/>
  <c r="AC14" i="51" s="1"/>
  <c r="AC14" i="52" s="1"/>
  <c r="AC14" i="53" s="1"/>
  <c r="AC14" i="54" s="1"/>
  <c r="AC14" i="55" s="1"/>
  <c r="AC14" i="56" s="1"/>
  <c r="G26" i="32"/>
  <c r="E26" i="32" s="1"/>
  <c r="H26" i="32"/>
  <c r="F26" i="32" s="1"/>
  <c r="T26" i="32"/>
  <c r="T26" i="46" s="1"/>
  <c r="T26" i="47" s="1"/>
  <c r="T26" i="48" s="1"/>
  <c r="T26" i="49" s="1"/>
  <c r="T26" i="50" s="1"/>
  <c r="T26" i="51" s="1"/>
  <c r="T26" i="52" s="1"/>
  <c r="T26" i="53" s="1"/>
  <c r="T26" i="54" s="1"/>
  <c r="T26" i="55" s="1"/>
  <c r="T26" i="56" s="1"/>
  <c r="T26" i="57" s="1"/>
  <c r="U26" i="32"/>
  <c r="U26" i="46" s="1"/>
  <c r="U26" i="47" s="1"/>
  <c r="U26" i="48" s="1"/>
  <c r="U26" i="49" s="1"/>
  <c r="U26" i="50" s="1"/>
  <c r="U26" i="51" s="1"/>
  <c r="U26" i="52" s="1"/>
  <c r="U26" i="53" s="1"/>
  <c r="U26" i="54" s="1"/>
  <c r="U26" i="55" s="1"/>
  <c r="U26" i="56" s="1"/>
  <c r="U26" i="57" s="1"/>
  <c r="V26" i="32"/>
  <c r="V26" i="46" s="1"/>
  <c r="V26" i="47" s="1"/>
  <c r="V26" i="48" s="1"/>
  <c r="V26" i="49" s="1"/>
  <c r="V26" i="50" s="1"/>
  <c r="V26" i="51" s="1"/>
  <c r="V26" i="52" s="1"/>
  <c r="V26" i="53" s="1"/>
  <c r="V26" i="54" s="1"/>
  <c r="V26" i="55" s="1"/>
  <c r="V26" i="56" s="1"/>
  <c r="V26" i="57" s="1"/>
  <c r="W26" i="32"/>
  <c r="W26" i="46" s="1"/>
  <c r="W26" i="47" s="1"/>
  <c r="W26" i="48" s="1"/>
  <c r="W26" i="49" s="1"/>
  <c r="W26" i="50" s="1"/>
  <c r="W26" i="51" s="1"/>
  <c r="W26" i="52" s="1"/>
  <c r="W26" i="53" s="1"/>
  <c r="W26" i="54" s="1"/>
  <c r="W26" i="55" s="1"/>
  <c r="W26" i="56" s="1"/>
  <c r="W26" i="57" s="1"/>
  <c r="X26" i="32"/>
  <c r="X26" i="46" s="1"/>
  <c r="X26" i="47" s="1"/>
  <c r="X26" i="48" s="1"/>
  <c r="X26" i="49" s="1"/>
  <c r="X26" i="50" s="1"/>
  <c r="X26" i="51" s="1"/>
  <c r="X26" i="52" s="1"/>
  <c r="X26" i="53" s="1"/>
  <c r="X26" i="54" s="1"/>
  <c r="X26" i="55" s="1"/>
  <c r="X26" i="56" s="1"/>
  <c r="X26" i="57" s="1"/>
  <c r="Y26" i="32"/>
  <c r="Y26" i="46" s="1"/>
  <c r="Y26" i="47" s="1"/>
  <c r="Y26" i="48" s="1"/>
  <c r="Y26" i="49" s="1"/>
  <c r="Y26" i="50" s="1"/>
  <c r="Y26" i="51" s="1"/>
  <c r="Y26" i="52" s="1"/>
  <c r="Y26" i="53" s="1"/>
  <c r="Y26" i="54" s="1"/>
  <c r="Y26" i="55" s="1"/>
  <c r="Y26" i="56" s="1"/>
  <c r="Y26" i="57" s="1"/>
  <c r="Z26" i="32"/>
  <c r="Z26" i="46" s="1"/>
  <c r="Z26" i="47" s="1"/>
  <c r="Z26" i="48" s="1"/>
  <c r="Z26" i="49" s="1"/>
  <c r="Z26" i="50" s="1"/>
  <c r="Z26" i="51" s="1"/>
  <c r="Z26" i="52" s="1"/>
  <c r="Z26" i="53" s="1"/>
  <c r="Z26" i="54" s="1"/>
  <c r="Z26" i="55" s="1"/>
  <c r="Z26" i="56" s="1"/>
  <c r="Z26" i="57" s="1"/>
  <c r="AA26" i="32"/>
  <c r="AA26" i="46" s="1"/>
  <c r="AA26" i="47" s="1"/>
  <c r="AA26" i="48" s="1"/>
  <c r="AA26" i="49" s="1"/>
  <c r="AA26" i="50" s="1"/>
  <c r="AA26" i="51" s="1"/>
  <c r="AA26" i="52" s="1"/>
  <c r="AA26" i="53" s="1"/>
  <c r="AA26" i="54" s="1"/>
  <c r="AA26" i="55" s="1"/>
  <c r="AA26" i="56" s="1"/>
  <c r="AA26" i="57" s="1"/>
  <c r="AB26" i="32"/>
  <c r="AB26" i="46" s="1"/>
  <c r="AB26" i="47" s="1"/>
  <c r="AB26" i="48" s="1"/>
  <c r="AB26" i="49" s="1"/>
  <c r="AB26" i="50" s="1"/>
  <c r="AB26" i="51" s="1"/>
  <c r="AB26" i="52" s="1"/>
  <c r="AB26" i="53" s="1"/>
  <c r="AB26" i="54" s="1"/>
  <c r="AB26" i="55" s="1"/>
  <c r="AB26" i="56" s="1"/>
  <c r="AB26" i="57" s="1"/>
  <c r="AC26" i="32"/>
  <c r="AC26" i="46" s="1"/>
  <c r="AC26" i="47" s="1"/>
  <c r="AC26" i="48" s="1"/>
  <c r="AC26" i="49" s="1"/>
  <c r="AC26" i="50" s="1"/>
  <c r="AC26" i="51" s="1"/>
  <c r="AC26" i="52" s="1"/>
  <c r="AC26" i="53" s="1"/>
  <c r="AC26" i="54" s="1"/>
  <c r="AC26" i="55" s="1"/>
  <c r="AC26" i="56" s="1"/>
  <c r="AC26" i="57" s="1"/>
  <c r="I27" i="32"/>
  <c r="J27" i="32"/>
  <c r="K27" i="32"/>
  <c r="L27" i="32"/>
  <c r="M27" i="32"/>
  <c r="N27" i="32"/>
  <c r="O27" i="32"/>
  <c r="P27" i="32"/>
  <c r="Q27" i="32"/>
  <c r="R27" i="32"/>
  <c r="A29" i="32"/>
  <c r="A29" i="55" s="1"/>
  <c r="A29" i="56" s="1"/>
  <c r="A35" i="57" s="1"/>
  <c r="G29" i="32"/>
  <c r="H29" i="32"/>
  <c r="F29" i="32" s="1"/>
  <c r="T29" i="32"/>
  <c r="T29" i="46" s="1"/>
  <c r="T29" i="47" s="1"/>
  <c r="T29" i="48" s="1"/>
  <c r="T29" i="49" s="1"/>
  <c r="T29" i="50" s="1"/>
  <c r="T29" i="51" s="1"/>
  <c r="T29" i="52" s="1"/>
  <c r="T29" i="53" s="1"/>
  <c r="T29" i="54" s="1"/>
  <c r="T29" i="55" s="1"/>
  <c r="T29" i="56" s="1"/>
  <c r="U29" i="32"/>
  <c r="U29" i="46" s="1"/>
  <c r="U29" i="47" s="1"/>
  <c r="U29" i="48" s="1"/>
  <c r="U29" i="49" s="1"/>
  <c r="U29" i="50" s="1"/>
  <c r="U29" i="51" s="1"/>
  <c r="U29" i="52" s="1"/>
  <c r="U29" i="53" s="1"/>
  <c r="U29" i="54" s="1"/>
  <c r="U29" i="55" s="1"/>
  <c r="U29" i="56" s="1"/>
  <c r="V29" i="32"/>
  <c r="V29" i="46" s="1"/>
  <c r="V29" i="47" s="1"/>
  <c r="V29" i="48" s="1"/>
  <c r="V29" i="49" s="1"/>
  <c r="V29" i="50" s="1"/>
  <c r="V29" i="51" s="1"/>
  <c r="V29" i="52" s="1"/>
  <c r="V29" i="53" s="1"/>
  <c r="V29" i="54" s="1"/>
  <c r="V29" i="55" s="1"/>
  <c r="V29" i="56" s="1"/>
  <c r="V18" i="47"/>
  <c r="V18" i="48" s="1"/>
  <c r="V18" i="49" s="1"/>
  <c r="V18" i="50" s="1"/>
  <c r="V18" i="51" s="1"/>
  <c r="V18" i="52" s="1"/>
  <c r="V18" i="53" s="1"/>
  <c r="V18" i="54" s="1"/>
  <c r="V18" i="55" s="1"/>
  <c r="V18" i="56" s="1"/>
  <c r="W29" i="32"/>
  <c r="W29" i="46" s="1"/>
  <c r="X29" i="32"/>
  <c r="X29" i="46" s="1"/>
  <c r="X29" i="47" s="1"/>
  <c r="X29" i="48" s="1"/>
  <c r="X29" i="49" s="1"/>
  <c r="X29" i="50" s="1"/>
  <c r="X29" i="51" s="1"/>
  <c r="X29" i="52" s="1"/>
  <c r="X29" i="53" s="1"/>
  <c r="X29" i="54" s="1"/>
  <c r="X29" i="55" s="1"/>
  <c r="X29" i="56" s="1"/>
  <c r="Y29" i="32"/>
  <c r="Y29" i="46" s="1"/>
  <c r="Z29" i="32"/>
  <c r="Z29" i="46" s="1"/>
  <c r="Z29" i="47" s="1"/>
  <c r="Z29" i="48" s="1"/>
  <c r="Z29" i="49" s="1"/>
  <c r="Z29" i="50" s="1"/>
  <c r="Z29" i="51" s="1"/>
  <c r="Z29" i="52" s="1"/>
  <c r="Z29" i="53" s="1"/>
  <c r="Z29" i="54" s="1"/>
  <c r="Z29" i="55" s="1"/>
  <c r="Z29" i="56" s="1"/>
  <c r="AA29" i="32"/>
  <c r="AA29" i="46" s="1"/>
  <c r="AA29" i="47" s="1"/>
  <c r="AA29" i="48" s="1"/>
  <c r="AA29" i="49" s="1"/>
  <c r="AA29" i="50" s="1"/>
  <c r="AA29" i="51" s="1"/>
  <c r="AA29" i="52" s="1"/>
  <c r="AB29" i="32"/>
  <c r="AB29" i="46" s="1"/>
  <c r="AB29" i="47" s="1"/>
  <c r="AB29" i="48" s="1"/>
  <c r="AB29" i="49" s="1"/>
  <c r="AB29" i="50" s="1"/>
  <c r="AB29" i="51" s="1"/>
  <c r="AB29" i="52" s="1"/>
  <c r="AB29" i="53" s="1"/>
  <c r="AB29" i="54" s="1"/>
  <c r="AB29" i="55" s="1"/>
  <c r="AB29" i="56" s="1"/>
  <c r="AC29" i="32"/>
  <c r="AC29" i="46" s="1"/>
  <c r="A30" i="32"/>
  <c r="A30" i="46" s="1"/>
  <c r="A30" i="47" s="1"/>
  <c r="G30" i="32"/>
  <c r="E30" i="32" s="1"/>
  <c r="H30" i="32"/>
  <c r="F30" i="32" s="1"/>
  <c r="F30" i="46" s="1"/>
  <c r="T30" i="32"/>
  <c r="T30" i="46" s="1"/>
  <c r="T19" i="47"/>
  <c r="T19" i="48" s="1"/>
  <c r="T19" i="49" s="1"/>
  <c r="T19" i="50" s="1"/>
  <c r="T19" i="51" s="1"/>
  <c r="T19" i="52" s="1"/>
  <c r="T19" i="53" s="1"/>
  <c r="T19" i="54" s="1"/>
  <c r="T19" i="55" s="1"/>
  <c r="T19" i="56" s="1"/>
  <c r="T19" i="57" s="1"/>
  <c r="U30" i="32"/>
  <c r="U30" i="46" s="1"/>
  <c r="V30" i="32"/>
  <c r="V30" i="46" s="1"/>
  <c r="V30" i="47" s="1"/>
  <c r="V30" i="48" s="1"/>
  <c r="V30" i="49" s="1"/>
  <c r="V30" i="50" s="1"/>
  <c r="V30" i="51" s="1"/>
  <c r="V30" i="52" s="1"/>
  <c r="V30" i="53" s="1"/>
  <c r="V30" i="54" s="1"/>
  <c r="V30" i="55" s="1"/>
  <c r="V30" i="56" s="1"/>
  <c r="V30" i="57" s="1"/>
  <c r="V19" i="47"/>
  <c r="V19" i="48" s="1"/>
  <c r="V19" i="49" s="1"/>
  <c r="V19" i="50" s="1"/>
  <c r="V19" i="51" s="1"/>
  <c r="V19" i="52" s="1"/>
  <c r="V19" i="53" s="1"/>
  <c r="V19" i="54" s="1"/>
  <c r="V19" i="55" s="1"/>
  <c r="V19" i="56" s="1"/>
  <c r="V19" i="57" s="1"/>
  <c r="W30" i="32"/>
  <c r="W30" i="46" s="1"/>
  <c r="W30" i="47" s="1"/>
  <c r="W30" i="48" s="1"/>
  <c r="W30" i="49" s="1"/>
  <c r="W30" i="50" s="1"/>
  <c r="W30" i="51" s="1"/>
  <c r="W30" i="52" s="1"/>
  <c r="W30" i="53" s="1"/>
  <c r="W30" i="54" s="1"/>
  <c r="W30" i="55" s="1"/>
  <c r="W30" i="56" s="1"/>
  <c r="W30" i="57" s="1"/>
  <c r="X30" i="32"/>
  <c r="X30" i="46" s="1"/>
  <c r="X30" i="47" s="1"/>
  <c r="X30" i="48" s="1"/>
  <c r="X30" i="49" s="1"/>
  <c r="X30" i="50" s="1"/>
  <c r="X30" i="51" s="1"/>
  <c r="X30" i="52" s="1"/>
  <c r="X30" i="53" s="1"/>
  <c r="X30" i="54" s="1"/>
  <c r="X30" i="55" s="1"/>
  <c r="X30" i="56" s="1"/>
  <c r="X30" i="57" s="1"/>
  <c r="Y30" i="32"/>
  <c r="Y30" i="46" s="1"/>
  <c r="Y30" i="47" s="1"/>
  <c r="Y30" i="48" s="1"/>
  <c r="Y30" i="49" s="1"/>
  <c r="Y30" i="50" s="1"/>
  <c r="Y30" i="51" s="1"/>
  <c r="Y30" i="52" s="1"/>
  <c r="Y30" i="53" s="1"/>
  <c r="Y30" i="54" s="1"/>
  <c r="Y30" i="55" s="1"/>
  <c r="Y30" i="56" s="1"/>
  <c r="Y30" i="57" s="1"/>
  <c r="Z30" i="32"/>
  <c r="Z30" i="46" s="1"/>
  <c r="AA30" i="32"/>
  <c r="AA30" i="46" s="1"/>
  <c r="AA30" i="47" s="1"/>
  <c r="AA30" i="48" s="1"/>
  <c r="AA30" i="49" s="1"/>
  <c r="AA30" i="50" s="1"/>
  <c r="AA30" i="51" s="1"/>
  <c r="AA30" i="52" s="1"/>
  <c r="AA30" i="53" s="1"/>
  <c r="AA30" i="54" s="1"/>
  <c r="AA30" i="55" s="1"/>
  <c r="AA30" i="56" s="1"/>
  <c r="AA30" i="57" s="1"/>
  <c r="AB30" i="32"/>
  <c r="AB30" i="46" s="1"/>
  <c r="AB30" i="47" s="1"/>
  <c r="AB30" i="48" s="1"/>
  <c r="AB30" i="49" s="1"/>
  <c r="AB30" i="50" s="1"/>
  <c r="AB30" i="51" s="1"/>
  <c r="AB30" i="52" s="1"/>
  <c r="AB30" i="53" s="1"/>
  <c r="AB30" i="54" s="1"/>
  <c r="AB30" i="55" s="1"/>
  <c r="AB30" i="56" s="1"/>
  <c r="AB30" i="57" s="1"/>
  <c r="AC30" i="32"/>
  <c r="AC30" i="46" s="1"/>
  <c r="AC30" i="47" s="1"/>
  <c r="AC30" i="48" s="1"/>
  <c r="AC30" i="49" s="1"/>
  <c r="AC30" i="50" s="1"/>
  <c r="AC30" i="51" s="1"/>
  <c r="AC30" i="52" s="1"/>
  <c r="AC30" i="53" s="1"/>
  <c r="AC30" i="54" s="1"/>
  <c r="AC30" i="55" s="1"/>
  <c r="AC30" i="56" s="1"/>
  <c r="AC30" i="57" s="1"/>
  <c r="I31" i="32"/>
  <c r="J31" i="32"/>
  <c r="K31" i="32"/>
  <c r="L31" i="32"/>
  <c r="M31" i="32"/>
  <c r="N31" i="32"/>
  <c r="O31" i="32"/>
  <c r="P31" i="32"/>
  <c r="Q31" i="32"/>
  <c r="R31" i="32"/>
  <c r="G33" i="32"/>
  <c r="E33" i="32" s="1"/>
  <c r="E33" i="46" s="1"/>
  <c r="E33" i="47" s="1"/>
  <c r="E33" i="48" s="1"/>
  <c r="H33" i="32"/>
  <c r="F33" i="32" s="1"/>
  <c r="T33" i="32"/>
  <c r="T33" i="46" s="1"/>
  <c r="T33" i="47" s="1"/>
  <c r="T33" i="48" s="1"/>
  <c r="T33" i="49" s="1"/>
  <c r="T33" i="50" s="1"/>
  <c r="T33" i="51" s="1"/>
  <c r="T33" i="52" s="1"/>
  <c r="T33" i="53" s="1"/>
  <c r="T33" i="54" s="1"/>
  <c r="T33" i="55" s="1"/>
  <c r="T33" i="56" s="1"/>
  <c r="U33" i="32"/>
  <c r="U33" i="46" s="1"/>
  <c r="U33" i="47" s="1"/>
  <c r="U33" i="48" s="1"/>
  <c r="U33" i="49" s="1"/>
  <c r="U33" i="50" s="1"/>
  <c r="U33" i="51" s="1"/>
  <c r="U33" i="52" s="1"/>
  <c r="U33" i="53" s="1"/>
  <c r="U33" i="54" s="1"/>
  <c r="U33" i="55" s="1"/>
  <c r="U33" i="56" s="1"/>
  <c r="V33" i="32"/>
  <c r="V33" i="46" s="1"/>
  <c r="V33" i="47" s="1"/>
  <c r="V33" i="48" s="1"/>
  <c r="V33" i="49" s="1"/>
  <c r="V33" i="50" s="1"/>
  <c r="V33" i="51" s="1"/>
  <c r="V33" i="52" s="1"/>
  <c r="V33" i="53" s="1"/>
  <c r="V33" i="54" s="1"/>
  <c r="V33" i="55" s="1"/>
  <c r="V33" i="56" s="1"/>
  <c r="W33" i="32"/>
  <c r="W33" i="46" s="1"/>
  <c r="X33" i="32"/>
  <c r="X33" i="46" s="1"/>
  <c r="X33" i="47" s="1"/>
  <c r="X33" i="48" s="1"/>
  <c r="X33" i="49" s="1"/>
  <c r="X33" i="50" s="1"/>
  <c r="X33" i="51" s="1"/>
  <c r="X33" i="52" s="1"/>
  <c r="X33" i="53" s="1"/>
  <c r="X33" i="54" s="1"/>
  <c r="X33" i="55" s="1"/>
  <c r="X33" i="56" s="1"/>
  <c r="Y33" i="32"/>
  <c r="Y33" i="46" s="1"/>
  <c r="Y33" i="47" s="1"/>
  <c r="Y33" i="48" s="1"/>
  <c r="Y33" i="49" s="1"/>
  <c r="Y33" i="50" s="1"/>
  <c r="Y33" i="51" s="1"/>
  <c r="Y33" i="52" s="1"/>
  <c r="Y33" i="53" s="1"/>
  <c r="Y33" i="54" s="1"/>
  <c r="Y33" i="55" s="1"/>
  <c r="Y33" i="56" s="1"/>
  <c r="Z33" i="32"/>
  <c r="Z33" i="46" s="1"/>
  <c r="Z33" i="47" s="1"/>
  <c r="Z33" i="48" s="1"/>
  <c r="Z33" i="49" s="1"/>
  <c r="Z33" i="50" s="1"/>
  <c r="Z33" i="51" s="1"/>
  <c r="Z33" i="52" s="1"/>
  <c r="Z33" i="53" s="1"/>
  <c r="Z33" i="54" s="1"/>
  <c r="Z33" i="55" s="1"/>
  <c r="Z33" i="56" s="1"/>
  <c r="AA33" i="32"/>
  <c r="AA33" i="46" s="1"/>
  <c r="AA33" i="47" s="1"/>
  <c r="AA33" i="48" s="1"/>
  <c r="AA33" i="49" s="1"/>
  <c r="AA33" i="50" s="1"/>
  <c r="AA33" i="51" s="1"/>
  <c r="AA33" i="52" s="1"/>
  <c r="AA33" i="53" s="1"/>
  <c r="AA33" i="54" s="1"/>
  <c r="AA33" i="55" s="1"/>
  <c r="AA33" i="56" s="1"/>
  <c r="AB33" i="32"/>
  <c r="AB33" i="46" s="1"/>
  <c r="AB33" i="47" s="1"/>
  <c r="AB33" i="48" s="1"/>
  <c r="AB33" i="49" s="1"/>
  <c r="AB33" i="50" s="1"/>
  <c r="AB33" i="51" s="1"/>
  <c r="AB33" i="52" s="1"/>
  <c r="AB33" i="53" s="1"/>
  <c r="AB33" i="54" s="1"/>
  <c r="AB33" i="55" s="1"/>
  <c r="AB33" i="56" s="1"/>
  <c r="AC33" i="32"/>
  <c r="AC33" i="46" s="1"/>
  <c r="AC33" i="47" s="1"/>
  <c r="AC33" i="48" s="1"/>
  <c r="AC33" i="49" s="1"/>
  <c r="AC33" i="50" s="1"/>
  <c r="AC33" i="51" s="1"/>
  <c r="AC33" i="52" s="1"/>
  <c r="AC33" i="53" s="1"/>
  <c r="AC33" i="54" s="1"/>
  <c r="AC33" i="55" s="1"/>
  <c r="AC33" i="56" s="1"/>
  <c r="G34" i="32"/>
  <c r="E34" i="32" s="1"/>
  <c r="E34" i="46" s="1"/>
  <c r="E34" i="47" s="1"/>
  <c r="H34" i="32"/>
  <c r="F34" i="32" s="1"/>
  <c r="T34" i="32"/>
  <c r="T34" i="46" s="1"/>
  <c r="T34" i="47" s="1"/>
  <c r="T34" i="48" s="1"/>
  <c r="T34" i="49" s="1"/>
  <c r="T34" i="50" s="1"/>
  <c r="T34" i="51" s="1"/>
  <c r="T34" i="52" s="1"/>
  <c r="T34" i="53" s="1"/>
  <c r="T34" i="54" s="1"/>
  <c r="T34" i="55" s="1"/>
  <c r="T34" i="56" s="1"/>
  <c r="U34" i="32"/>
  <c r="U34" i="46" s="1"/>
  <c r="U34" i="47" s="1"/>
  <c r="U34" i="48" s="1"/>
  <c r="U34" i="49" s="1"/>
  <c r="U34" i="50" s="1"/>
  <c r="U34" i="51" s="1"/>
  <c r="U34" i="52" s="1"/>
  <c r="U34" i="53" s="1"/>
  <c r="U34" i="54" s="1"/>
  <c r="U34" i="55" s="1"/>
  <c r="U34" i="56" s="1"/>
  <c r="V34" i="32"/>
  <c r="V34" i="46" s="1"/>
  <c r="V34" i="47" s="1"/>
  <c r="V34" i="48" s="1"/>
  <c r="V34" i="49" s="1"/>
  <c r="V34" i="50" s="1"/>
  <c r="V34" i="51" s="1"/>
  <c r="V34" i="52" s="1"/>
  <c r="V34" i="53" s="1"/>
  <c r="V34" i="54" s="1"/>
  <c r="V34" i="55" s="1"/>
  <c r="V34" i="56" s="1"/>
  <c r="W34" i="32"/>
  <c r="W34" i="46" s="1"/>
  <c r="W34" i="47" s="1"/>
  <c r="W34" i="48" s="1"/>
  <c r="W34" i="49" s="1"/>
  <c r="W34" i="50" s="1"/>
  <c r="W34" i="51" s="1"/>
  <c r="W34" i="52" s="1"/>
  <c r="W34" i="53" s="1"/>
  <c r="W34" i="54" s="1"/>
  <c r="W34" i="55" s="1"/>
  <c r="W34" i="56" s="1"/>
  <c r="X34" i="32"/>
  <c r="X34" i="46" s="1"/>
  <c r="X34" i="47" s="1"/>
  <c r="X34" i="48" s="1"/>
  <c r="X34" i="49" s="1"/>
  <c r="X34" i="50" s="1"/>
  <c r="X34" i="51" s="1"/>
  <c r="X34" i="52" s="1"/>
  <c r="X34" i="53" s="1"/>
  <c r="X34" i="54" s="1"/>
  <c r="X34" i="55" s="1"/>
  <c r="X34" i="56" s="1"/>
  <c r="Y34" i="32"/>
  <c r="Y34" i="46" s="1"/>
  <c r="Y34" i="47" s="1"/>
  <c r="Y34" i="48" s="1"/>
  <c r="Y34" i="49" s="1"/>
  <c r="Y34" i="50" s="1"/>
  <c r="Y34" i="51" s="1"/>
  <c r="Y34" i="52" s="1"/>
  <c r="Y34" i="53" s="1"/>
  <c r="Y34" i="54" s="1"/>
  <c r="Y34" i="55" s="1"/>
  <c r="Y34" i="56" s="1"/>
  <c r="Z34" i="32"/>
  <c r="Z34" i="46" s="1"/>
  <c r="Z34" i="47" s="1"/>
  <c r="Z34" i="48" s="1"/>
  <c r="Z34" i="49" s="1"/>
  <c r="Z34" i="50" s="1"/>
  <c r="Z34" i="51" s="1"/>
  <c r="Z34" i="52" s="1"/>
  <c r="Z34" i="53" s="1"/>
  <c r="Z34" i="54" s="1"/>
  <c r="Z34" i="55" s="1"/>
  <c r="Z34" i="56" s="1"/>
  <c r="AA34" i="32"/>
  <c r="AA34" i="46" s="1"/>
  <c r="AA34" i="47" s="1"/>
  <c r="AA34" i="48" s="1"/>
  <c r="AA34" i="49" s="1"/>
  <c r="AA34" i="50" s="1"/>
  <c r="AA34" i="51" s="1"/>
  <c r="AA34" i="52" s="1"/>
  <c r="AA34" i="53" s="1"/>
  <c r="AA34" i="54" s="1"/>
  <c r="AA34" i="55" s="1"/>
  <c r="AA34" i="56" s="1"/>
  <c r="AB34" i="32"/>
  <c r="AB34" i="46" s="1"/>
  <c r="AB34" i="47" s="1"/>
  <c r="AC34" i="32"/>
  <c r="AC34" i="46" s="1"/>
  <c r="AC34" i="47" s="1"/>
  <c r="AC34" i="48" s="1"/>
  <c r="AC34" i="49" s="1"/>
  <c r="AC34" i="50" s="1"/>
  <c r="AC34" i="51" s="1"/>
  <c r="AC34" i="52" s="1"/>
  <c r="AC34" i="53" s="1"/>
  <c r="AC34" i="54" s="1"/>
  <c r="AC34" i="55" s="1"/>
  <c r="AC34" i="56" s="1"/>
  <c r="I35" i="32"/>
  <c r="J35" i="32"/>
  <c r="K35" i="32"/>
  <c r="L35" i="32"/>
  <c r="M35" i="32"/>
  <c r="N35" i="32"/>
  <c r="O35" i="32"/>
  <c r="P35" i="32"/>
  <c r="Q35" i="32"/>
  <c r="R35" i="32"/>
  <c r="G37" i="32"/>
  <c r="E37" i="32" s="1"/>
  <c r="E38" i="32" s="1"/>
  <c r="H37" i="32"/>
  <c r="H38" i="32" s="1"/>
  <c r="T37" i="32"/>
  <c r="T37" i="46" s="1"/>
  <c r="T37" i="47" s="1"/>
  <c r="T37" i="48" s="1"/>
  <c r="T37" i="49" s="1"/>
  <c r="T37" i="50" s="1"/>
  <c r="T37" i="51" s="1"/>
  <c r="T37" i="52" s="1"/>
  <c r="T37" i="53" s="1"/>
  <c r="T37" i="54" s="1"/>
  <c r="T37" i="55" s="1"/>
  <c r="T37" i="56" s="1"/>
  <c r="U37" i="32"/>
  <c r="U37" i="46" s="1"/>
  <c r="U37" i="47" s="1"/>
  <c r="U37" i="48" s="1"/>
  <c r="U37" i="49" s="1"/>
  <c r="U37" i="50" s="1"/>
  <c r="U37" i="51" s="1"/>
  <c r="U37" i="52" s="1"/>
  <c r="U37" i="53" s="1"/>
  <c r="U37" i="54" s="1"/>
  <c r="U37" i="55" s="1"/>
  <c r="U37" i="56" s="1"/>
  <c r="V37" i="32"/>
  <c r="V37" i="46" s="1"/>
  <c r="V37" i="47" s="1"/>
  <c r="V37" i="48" s="1"/>
  <c r="V37" i="49" s="1"/>
  <c r="V37" i="50" s="1"/>
  <c r="V37" i="51" s="1"/>
  <c r="V37" i="52" s="1"/>
  <c r="V37" i="53" s="1"/>
  <c r="V37" i="54" s="1"/>
  <c r="V37" i="55" s="1"/>
  <c r="V37" i="56" s="1"/>
  <c r="W37" i="32"/>
  <c r="W37" i="46" s="1"/>
  <c r="W37" i="47" s="1"/>
  <c r="W37" i="48" s="1"/>
  <c r="W37" i="49" s="1"/>
  <c r="W37" i="50" s="1"/>
  <c r="W37" i="51" s="1"/>
  <c r="W37" i="52" s="1"/>
  <c r="W37" i="53" s="1"/>
  <c r="W37" i="54" s="1"/>
  <c r="W37" i="55" s="1"/>
  <c r="W37" i="56" s="1"/>
  <c r="X37" i="32"/>
  <c r="X37" i="46" s="1"/>
  <c r="Y37" i="32"/>
  <c r="Y37" i="46" s="1"/>
  <c r="Y37" i="47" s="1"/>
  <c r="Y37" i="48" s="1"/>
  <c r="Y37" i="49" s="1"/>
  <c r="Y37" i="50" s="1"/>
  <c r="Y37" i="51" s="1"/>
  <c r="Y37" i="52" s="1"/>
  <c r="Y37" i="53" s="1"/>
  <c r="Y37" i="54" s="1"/>
  <c r="Y37" i="55" s="1"/>
  <c r="Y37" i="56" s="1"/>
  <c r="Z37" i="32"/>
  <c r="Z37" i="46" s="1"/>
  <c r="Z37" i="47" s="1"/>
  <c r="Z37" i="48" s="1"/>
  <c r="Z37" i="49" s="1"/>
  <c r="Z37" i="50" s="1"/>
  <c r="Z37" i="51" s="1"/>
  <c r="Z37" i="52" s="1"/>
  <c r="Z37" i="53" s="1"/>
  <c r="Z37" i="54" s="1"/>
  <c r="Z37" i="55" s="1"/>
  <c r="Z37" i="56" s="1"/>
  <c r="AA37" i="32"/>
  <c r="AA37" i="46" s="1"/>
  <c r="AA37" i="47" s="1"/>
  <c r="AA37" i="48" s="1"/>
  <c r="AA37" i="49" s="1"/>
  <c r="AA37" i="50" s="1"/>
  <c r="AA37" i="51" s="1"/>
  <c r="AA37" i="52" s="1"/>
  <c r="AA37" i="53" s="1"/>
  <c r="AA37" i="54" s="1"/>
  <c r="AA37" i="55" s="1"/>
  <c r="AA37" i="56" s="1"/>
  <c r="AB37" i="32"/>
  <c r="AB37" i="46" s="1"/>
  <c r="AB37" i="47" s="1"/>
  <c r="AB37" i="48" s="1"/>
  <c r="AB37" i="49" s="1"/>
  <c r="AB37" i="50" s="1"/>
  <c r="AB37" i="51" s="1"/>
  <c r="AB37" i="52" s="1"/>
  <c r="AB37" i="53" s="1"/>
  <c r="AB37" i="54" s="1"/>
  <c r="AB37" i="55" s="1"/>
  <c r="AB37" i="56" s="1"/>
  <c r="AC37" i="32"/>
  <c r="AC37" i="46" s="1"/>
  <c r="AC37" i="47" s="1"/>
  <c r="AC37" i="48" s="1"/>
  <c r="AC37" i="49" s="1"/>
  <c r="AC37" i="50" s="1"/>
  <c r="AC37" i="51" s="1"/>
  <c r="AC37" i="52" s="1"/>
  <c r="AC37" i="53" s="1"/>
  <c r="AC37" i="54" s="1"/>
  <c r="AC37" i="55" s="1"/>
  <c r="AC37" i="56" s="1"/>
  <c r="I38" i="32"/>
  <c r="J38" i="32"/>
  <c r="K38" i="32"/>
  <c r="L38" i="32"/>
  <c r="M38" i="32"/>
  <c r="N38" i="32"/>
  <c r="O38" i="32"/>
  <c r="P38" i="32"/>
  <c r="Q38" i="32"/>
  <c r="R38" i="32"/>
  <c r="G40" i="32"/>
  <c r="E40" i="32" s="1"/>
  <c r="H40" i="32"/>
  <c r="F40" i="32" s="1"/>
  <c r="T40" i="32"/>
  <c r="T40" i="46" s="1"/>
  <c r="T40" i="47" s="1"/>
  <c r="T40" i="48" s="1"/>
  <c r="T40" i="49" s="1"/>
  <c r="T40" i="50" s="1"/>
  <c r="T40" i="51" s="1"/>
  <c r="T40" i="52" s="1"/>
  <c r="T40" i="53" s="1"/>
  <c r="T40" i="54" s="1"/>
  <c r="T40" i="55" s="1"/>
  <c r="T40" i="56" s="1"/>
  <c r="T40" i="57" s="1"/>
  <c r="U40" i="32"/>
  <c r="U40" i="46" s="1"/>
  <c r="U40" i="47" s="1"/>
  <c r="U40" i="48" s="1"/>
  <c r="U40" i="49" s="1"/>
  <c r="U40" i="50" s="1"/>
  <c r="U40" i="51" s="1"/>
  <c r="U40" i="52" s="1"/>
  <c r="U40" i="53" s="1"/>
  <c r="U40" i="54" s="1"/>
  <c r="U40" i="55" s="1"/>
  <c r="U40" i="56" s="1"/>
  <c r="U40" i="57" s="1"/>
  <c r="V40" i="32"/>
  <c r="V40" i="46" s="1"/>
  <c r="V40" i="47" s="1"/>
  <c r="V40" i="48" s="1"/>
  <c r="V40" i="49" s="1"/>
  <c r="V40" i="50" s="1"/>
  <c r="V40" i="51" s="1"/>
  <c r="V40" i="52" s="1"/>
  <c r="V40" i="53" s="1"/>
  <c r="V40" i="54" s="1"/>
  <c r="V40" i="55" s="1"/>
  <c r="V40" i="56" s="1"/>
  <c r="V40" i="57" s="1"/>
  <c r="W40" i="32"/>
  <c r="W40" i="46" s="1"/>
  <c r="W40" i="47" s="1"/>
  <c r="W40" i="48" s="1"/>
  <c r="W40" i="49" s="1"/>
  <c r="W40" i="50" s="1"/>
  <c r="W40" i="51" s="1"/>
  <c r="W40" i="52" s="1"/>
  <c r="W40" i="53" s="1"/>
  <c r="W40" i="54" s="1"/>
  <c r="W40" i="55" s="1"/>
  <c r="W40" i="56" s="1"/>
  <c r="W40" i="57" s="1"/>
  <c r="W29" i="47"/>
  <c r="W29" i="48" s="1"/>
  <c r="W29" i="49" s="1"/>
  <c r="W29" i="50" s="1"/>
  <c r="W29" i="51" s="1"/>
  <c r="W29" i="52" s="1"/>
  <c r="W29" i="53" s="1"/>
  <c r="W29" i="54" s="1"/>
  <c r="W29" i="55" s="1"/>
  <c r="W29" i="56" s="1"/>
  <c r="X40" i="32"/>
  <c r="X40" i="46" s="1"/>
  <c r="X40" i="47" s="1"/>
  <c r="X40" i="48" s="1"/>
  <c r="X40" i="49" s="1"/>
  <c r="X40" i="50" s="1"/>
  <c r="X40" i="51" s="1"/>
  <c r="X40" i="52" s="1"/>
  <c r="X40" i="53" s="1"/>
  <c r="X40" i="54" s="1"/>
  <c r="X40" i="55" s="1"/>
  <c r="X40" i="56" s="1"/>
  <c r="X40" i="57" s="1"/>
  <c r="Y40" i="32"/>
  <c r="Y40" i="46" s="1"/>
  <c r="Y40" i="47" s="1"/>
  <c r="Y40" i="48" s="1"/>
  <c r="Y40" i="49" s="1"/>
  <c r="Y40" i="50" s="1"/>
  <c r="Y40" i="51" s="1"/>
  <c r="Y40" i="52" s="1"/>
  <c r="Y40" i="53" s="1"/>
  <c r="Y40" i="54" s="1"/>
  <c r="Y40" i="55" s="1"/>
  <c r="Y40" i="56" s="1"/>
  <c r="Y40" i="57" s="1"/>
  <c r="Y29" i="47"/>
  <c r="Y29" i="48" s="1"/>
  <c r="Y29" i="49" s="1"/>
  <c r="Y29" i="50" s="1"/>
  <c r="Y29" i="51" s="1"/>
  <c r="Y29" i="52" s="1"/>
  <c r="Y29" i="53" s="1"/>
  <c r="Y29" i="54" s="1"/>
  <c r="Y29" i="55" s="1"/>
  <c r="Y29" i="56" s="1"/>
  <c r="Z40" i="32"/>
  <c r="Z40" i="46" s="1"/>
  <c r="Z40" i="47" s="1"/>
  <c r="Z40" i="48" s="1"/>
  <c r="Z40" i="49" s="1"/>
  <c r="Z40" i="50" s="1"/>
  <c r="Z40" i="51" s="1"/>
  <c r="Z40" i="52" s="1"/>
  <c r="Z40" i="53" s="1"/>
  <c r="Z40" i="54" s="1"/>
  <c r="Z40" i="55" s="1"/>
  <c r="Z40" i="56" s="1"/>
  <c r="Z40" i="57" s="1"/>
  <c r="AA40" i="32"/>
  <c r="AA40" i="46" s="1"/>
  <c r="AA40" i="47" s="1"/>
  <c r="AA40" i="48" s="1"/>
  <c r="AA40" i="49" s="1"/>
  <c r="AA40" i="50" s="1"/>
  <c r="AA40" i="51" s="1"/>
  <c r="AA40" i="52" s="1"/>
  <c r="AA40" i="53" s="1"/>
  <c r="AA40" i="54" s="1"/>
  <c r="AA40" i="55" s="1"/>
  <c r="AA40" i="56" s="1"/>
  <c r="AA40" i="57" s="1"/>
  <c r="AA29" i="53"/>
  <c r="AA29" i="54" s="1"/>
  <c r="AA29" i="55" s="1"/>
  <c r="AA29" i="56" s="1"/>
  <c r="AB40" i="32"/>
  <c r="AB40" i="46" s="1"/>
  <c r="AB40" i="47" s="1"/>
  <c r="AB40" i="48" s="1"/>
  <c r="AB40" i="49" s="1"/>
  <c r="AB40" i="50" s="1"/>
  <c r="AB40" i="51" s="1"/>
  <c r="AB40" i="52" s="1"/>
  <c r="AB40" i="53" s="1"/>
  <c r="AB40" i="54" s="1"/>
  <c r="AB40" i="55" s="1"/>
  <c r="AB40" i="56" s="1"/>
  <c r="AB40" i="57" s="1"/>
  <c r="AC40" i="32"/>
  <c r="AC40" i="46" s="1"/>
  <c r="AC40" i="47" s="1"/>
  <c r="AC40" i="48" s="1"/>
  <c r="AC40" i="49" s="1"/>
  <c r="AC40" i="50" s="1"/>
  <c r="AC40" i="51" s="1"/>
  <c r="AC40" i="52" s="1"/>
  <c r="AC40" i="53" s="1"/>
  <c r="AC40" i="54" s="1"/>
  <c r="AC40" i="55" s="1"/>
  <c r="AC40" i="56" s="1"/>
  <c r="AC40" i="57" s="1"/>
  <c r="AC29" i="47"/>
  <c r="AC29" i="48" s="1"/>
  <c r="AC29" i="49" s="1"/>
  <c r="AC29" i="50" s="1"/>
  <c r="AC29" i="51" s="1"/>
  <c r="AC29" i="52" s="1"/>
  <c r="AC29" i="53" s="1"/>
  <c r="AC29" i="54" s="1"/>
  <c r="AC29" i="55" s="1"/>
  <c r="AC29" i="56" s="1"/>
  <c r="G41" i="32"/>
  <c r="E41" i="32" s="1"/>
  <c r="H41" i="32"/>
  <c r="F41" i="32" s="1"/>
  <c r="T41" i="32"/>
  <c r="T41" i="46" s="1"/>
  <c r="T41" i="47" s="1"/>
  <c r="T41" i="48" s="1"/>
  <c r="T41" i="49" s="1"/>
  <c r="T41" i="50" s="1"/>
  <c r="T41" i="51" s="1"/>
  <c r="T41" i="52" s="1"/>
  <c r="T41" i="53" s="1"/>
  <c r="T41" i="54" s="1"/>
  <c r="T41" i="55" s="1"/>
  <c r="T41" i="56" s="1"/>
  <c r="T30" i="47"/>
  <c r="T30" i="48" s="1"/>
  <c r="T30" i="49" s="1"/>
  <c r="T30" i="50" s="1"/>
  <c r="T30" i="51" s="1"/>
  <c r="T30" i="52" s="1"/>
  <c r="T30" i="53" s="1"/>
  <c r="T30" i="54" s="1"/>
  <c r="T30" i="55" s="1"/>
  <c r="T30" i="56" s="1"/>
  <c r="T30" i="57" s="1"/>
  <c r="U41" i="32"/>
  <c r="U41" i="46" s="1"/>
  <c r="U41" i="47" s="1"/>
  <c r="U41" i="48" s="1"/>
  <c r="U41" i="49" s="1"/>
  <c r="U41" i="50" s="1"/>
  <c r="U41" i="51" s="1"/>
  <c r="U41" i="52" s="1"/>
  <c r="U41" i="53" s="1"/>
  <c r="U41" i="54" s="1"/>
  <c r="U41" i="55" s="1"/>
  <c r="U41" i="56" s="1"/>
  <c r="U30" i="47"/>
  <c r="U30" i="48" s="1"/>
  <c r="U30" i="49" s="1"/>
  <c r="U30" i="50" s="1"/>
  <c r="U30" i="51" s="1"/>
  <c r="U30" i="52" s="1"/>
  <c r="U30" i="53" s="1"/>
  <c r="U30" i="54" s="1"/>
  <c r="U30" i="55" s="1"/>
  <c r="U30" i="56" s="1"/>
  <c r="U30" i="57" s="1"/>
  <c r="V41" i="32"/>
  <c r="V41" i="46" s="1"/>
  <c r="V41" i="47" s="1"/>
  <c r="V41" i="48" s="1"/>
  <c r="V41" i="49" s="1"/>
  <c r="V41" i="50" s="1"/>
  <c r="V41" i="51" s="1"/>
  <c r="V41" i="52" s="1"/>
  <c r="V41" i="53" s="1"/>
  <c r="V41" i="54" s="1"/>
  <c r="V41" i="55" s="1"/>
  <c r="V41" i="56" s="1"/>
  <c r="W41" i="32"/>
  <c r="W41" i="46" s="1"/>
  <c r="X41" i="32"/>
  <c r="X41" i="46" s="1"/>
  <c r="X41" i="47" s="1"/>
  <c r="X41" i="48" s="1"/>
  <c r="X41" i="49" s="1"/>
  <c r="X41" i="50" s="1"/>
  <c r="X41" i="51" s="1"/>
  <c r="X41" i="52" s="1"/>
  <c r="X41" i="53" s="1"/>
  <c r="X41" i="54" s="1"/>
  <c r="X41" i="55" s="1"/>
  <c r="X41" i="56" s="1"/>
  <c r="Y41" i="32"/>
  <c r="Z41" i="32"/>
  <c r="Z41" i="46" s="1"/>
  <c r="Z41" i="47" s="1"/>
  <c r="AA41" i="32"/>
  <c r="AA41" i="46" s="1"/>
  <c r="AB41" i="32"/>
  <c r="AB41" i="46" s="1"/>
  <c r="AB41" i="47" s="1"/>
  <c r="AB41" i="48" s="1"/>
  <c r="AB41" i="49" s="1"/>
  <c r="AB41" i="50" s="1"/>
  <c r="AB41" i="51" s="1"/>
  <c r="AB41" i="52" s="1"/>
  <c r="AB41" i="53" s="1"/>
  <c r="AB41" i="54" s="1"/>
  <c r="AB41" i="55" s="1"/>
  <c r="AB41" i="56" s="1"/>
  <c r="AC41" i="32"/>
  <c r="AC41" i="46" s="1"/>
  <c r="AC41" i="47" s="1"/>
  <c r="AC41" i="48" s="1"/>
  <c r="AC41" i="49" s="1"/>
  <c r="AC41" i="50" s="1"/>
  <c r="AC41" i="51" s="1"/>
  <c r="AC41" i="52" s="1"/>
  <c r="AC41" i="53" s="1"/>
  <c r="AC41" i="54" s="1"/>
  <c r="AC41" i="55" s="1"/>
  <c r="AC41" i="56" s="1"/>
  <c r="G42" i="32"/>
  <c r="E42" i="32" s="1"/>
  <c r="H42" i="32"/>
  <c r="F42" i="32" s="1"/>
  <c r="T42" i="32"/>
  <c r="T42" i="46" s="1"/>
  <c r="T42" i="47" s="1"/>
  <c r="T42" i="48" s="1"/>
  <c r="T42" i="49" s="1"/>
  <c r="T42" i="50" s="1"/>
  <c r="T42" i="51" s="1"/>
  <c r="T42" i="52" s="1"/>
  <c r="T42" i="53" s="1"/>
  <c r="T42" i="54" s="1"/>
  <c r="T42" i="55" s="1"/>
  <c r="T42" i="56" s="1"/>
  <c r="U42" i="32"/>
  <c r="U42" i="46" s="1"/>
  <c r="U42" i="47" s="1"/>
  <c r="U42" i="48" s="1"/>
  <c r="U42" i="49" s="1"/>
  <c r="U42" i="50" s="1"/>
  <c r="U42" i="51" s="1"/>
  <c r="U42" i="52" s="1"/>
  <c r="U42" i="53" s="1"/>
  <c r="U42" i="54" s="1"/>
  <c r="U42" i="55" s="1"/>
  <c r="U42" i="56" s="1"/>
  <c r="V42" i="32"/>
  <c r="V42" i="46" s="1"/>
  <c r="V42" i="47" s="1"/>
  <c r="V42" i="48" s="1"/>
  <c r="V42" i="49" s="1"/>
  <c r="V42" i="50" s="1"/>
  <c r="V42" i="51" s="1"/>
  <c r="V42" i="52" s="1"/>
  <c r="V42" i="53" s="1"/>
  <c r="V42" i="54" s="1"/>
  <c r="V42" i="55" s="1"/>
  <c r="V42" i="56" s="1"/>
  <c r="W42" i="32"/>
  <c r="W42" i="46" s="1"/>
  <c r="W42" i="47" s="1"/>
  <c r="W42" i="48" s="1"/>
  <c r="W42" i="49" s="1"/>
  <c r="W42" i="50" s="1"/>
  <c r="W42" i="51" s="1"/>
  <c r="W42" i="52" s="1"/>
  <c r="W42" i="53" s="1"/>
  <c r="W42" i="54" s="1"/>
  <c r="W42" i="55" s="1"/>
  <c r="W42" i="56" s="1"/>
  <c r="X42" i="32"/>
  <c r="X42" i="46" s="1"/>
  <c r="X42" i="47" s="1"/>
  <c r="X42" i="48" s="1"/>
  <c r="X42" i="49" s="1"/>
  <c r="X42" i="50" s="1"/>
  <c r="X42" i="51" s="1"/>
  <c r="X42" i="52" s="1"/>
  <c r="X42" i="53" s="1"/>
  <c r="X42" i="54" s="1"/>
  <c r="X42" i="55" s="1"/>
  <c r="X42" i="56" s="1"/>
  <c r="Y42" i="32"/>
  <c r="Y42" i="46" s="1"/>
  <c r="Y42" i="47" s="1"/>
  <c r="Y42" i="48" s="1"/>
  <c r="Y42" i="49" s="1"/>
  <c r="Y42" i="50" s="1"/>
  <c r="Y42" i="51" s="1"/>
  <c r="Y42" i="52" s="1"/>
  <c r="Y42" i="53" s="1"/>
  <c r="Y42" i="54" s="1"/>
  <c r="Y42" i="55" s="1"/>
  <c r="Y42" i="56" s="1"/>
  <c r="Z42" i="32"/>
  <c r="Z42" i="46" s="1"/>
  <c r="Z42" i="47" s="1"/>
  <c r="Z42" i="48" s="1"/>
  <c r="Z42" i="49" s="1"/>
  <c r="Z42" i="50" s="1"/>
  <c r="Z42" i="51" s="1"/>
  <c r="Z42" i="52" s="1"/>
  <c r="Z42" i="53" s="1"/>
  <c r="Z42" i="54" s="1"/>
  <c r="Z42" i="55" s="1"/>
  <c r="Z42" i="56" s="1"/>
  <c r="AA42" i="32"/>
  <c r="AA42" i="46" s="1"/>
  <c r="AA42" i="47" s="1"/>
  <c r="AB42" i="32"/>
  <c r="AB42" i="46" s="1"/>
  <c r="AB42" i="47" s="1"/>
  <c r="AB42" i="48" s="1"/>
  <c r="AB42" i="49" s="1"/>
  <c r="AB42" i="50" s="1"/>
  <c r="AB42" i="51" s="1"/>
  <c r="AB42" i="52" s="1"/>
  <c r="AB42" i="53" s="1"/>
  <c r="AB42" i="54" s="1"/>
  <c r="AB42" i="55" s="1"/>
  <c r="AB42" i="56" s="1"/>
  <c r="AC42" i="32"/>
  <c r="AC42" i="46" s="1"/>
  <c r="AC42" i="47" s="1"/>
  <c r="AC42" i="48" s="1"/>
  <c r="G43" i="32"/>
  <c r="E43" i="32" s="1"/>
  <c r="H43" i="32"/>
  <c r="F43" i="32" s="1"/>
  <c r="T43" i="32"/>
  <c r="T43" i="46" s="1"/>
  <c r="T43" i="47" s="1"/>
  <c r="T43" i="48" s="1"/>
  <c r="T43" i="49" s="1"/>
  <c r="T43" i="50" s="1"/>
  <c r="T43" i="51" s="1"/>
  <c r="T43" i="52" s="1"/>
  <c r="T43" i="53" s="1"/>
  <c r="T43" i="54" s="1"/>
  <c r="T43" i="55" s="1"/>
  <c r="T43" i="56" s="1"/>
  <c r="T43" i="57" s="1"/>
  <c r="U43" i="32"/>
  <c r="U43" i="46" s="1"/>
  <c r="U43" i="47" s="1"/>
  <c r="U43" i="48" s="1"/>
  <c r="U43" i="49" s="1"/>
  <c r="U43" i="50" s="1"/>
  <c r="U43" i="51" s="1"/>
  <c r="U43" i="52" s="1"/>
  <c r="U43" i="53" s="1"/>
  <c r="U43" i="54" s="1"/>
  <c r="U43" i="55" s="1"/>
  <c r="U43" i="56" s="1"/>
  <c r="U43" i="57" s="1"/>
  <c r="V43" i="32"/>
  <c r="V43" i="46" s="1"/>
  <c r="V43" i="47" s="1"/>
  <c r="V43" i="48" s="1"/>
  <c r="V43" i="49" s="1"/>
  <c r="V43" i="50" s="1"/>
  <c r="V43" i="51" s="1"/>
  <c r="V43" i="52" s="1"/>
  <c r="V43" i="53" s="1"/>
  <c r="V43" i="54" s="1"/>
  <c r="V43" i="55" s="1"/>
  <c r="V43" i="56" s="1"/>
  <c r="V43" i="57" s="1"/>
  <c r="W43" i="32"/>
  <c r="W43" i="46" s="1"/>
  <c r="W43" i="47" s="1"/>
  <c r="W43" i="48" s="1"/>
  <c r="W43" i="49" s="1"/>
  <c r="W43" i="50" s="1"/>
  <c r="W43" i="51" s="1"/>
  <c r="W43" i="52" s="1"/>
  <c r="W43" i="53" s="1"/>
  <c r="W43" i="54" s="1"/>
  <c r="W43" i="55" s="1"/>
  <c r="W43" i="56" s="1"/>
  <c r="W43" i="57" s="1"/>
  <c r="X43" i="32"/>
  <c r="X43" i="46" s="1"/>
  <c r="X43" i="47" s="1"/>
  <c r="X43" i="48" s="1"/>
  <c r="X43" i="49" s="1"/>
  <c r="X43" i="50" s="1"/>
  <c r="X43" i="51" s="1"/>
  <c r="X43" i="52" s="1"/>
  <c r="X43" i="53" s="1"/>
  <c r="X43" i="54" s="1"/>
  <c r="X43" i="55" s="1"/>
  <c r="X43" i="56" s="1"/>
  <c r="X43" i="57" s="1"/>
  <c r="Y43" i="32"/>
  <c r="Y43" i="46" s="1"/>
  <c r="Y43" i="47" s="1"/>
  <c r="Y43" i="48" s="1"/>
  <c r="Y43" i="49" s="1"/>
  <c r="Y43" i="50" s="1"/>
  <c r="Y43" i="51" s="1"/>
  <c r="Y43" i="52" s="1"/>
  <c r="Y43" i="53" s="1"/>
  <c r="Y43" i="54" s="1"/>
  <c r="Y43" i="55" s="1"/>
  <c r="Y43" i="56" s="1"/>
  <c r="Y43" i="57" s="1"/>
  <c r="Z43" i="32"/>
  <c r="Z43" i="46" s="1"/>
  <c r="Z43" i="47" s="1"/>
  <c r="Z43" i="48" s="1"/>
  <c r="Z43" i="49" s="1"/>
  <c r="Z43" i="50" s="1"/>
  <c r="Z43" i="51" s="1"/>
  <c r="Z43" i="52" s="1"/>
  <c r="Z43" i="53" s="1"/>
  <c r="Z43" i="54" s="1"/>
  <c r="Z43" i="55" s="1"/>
  <c r="Z43" i="56" s="1"/>
  <c r="Z43" i="57" s="1"/>
  <c r="AA43" i="32"/>
  <c r="AA43" i="46" s="1"/>
  <c r="AA43" i="47" s="1"/>
  <c r="AA43" i="48" s="1"/>
  <c r="AA43" i="49" s="1"/>
  <c r="AA43" i="50" s="1"/>
  <c r="AA43" i="51" s="1"/>
  <c r="AA43" i="52" s="1"/>
  <c r="AA43" i="53" s="1"/>
  <c r="AA43" i="54" s="1"/>
  <c r="AA43" i="55" s="1"/>
  <c r="AA43" i="56" s="1"/>
  <c r="AA43" i="57" s="1"/>
  <c r="AB43" i="32"/>
  <c r="AB43" i="46" s="1"/>
  <c r="AB43" i="47" s="1"/>
  <c r="AB43" i="48" s="1"/>
  <c r="AB43" i="49" s="1"/>
  <c r="AB43" i="50" s="1"/>
  <c r="AB43" i="51" s="1"/>
  <c r="AB43" i="52" s="1"/>
  <c r="AB43" i="53" s="1"/>
  <c r="AB43" i="54" s="1"/>
  <c r="AB43" i="55" s="1"/>
  <c r="AB43" i="56" s="1"/>
  <c r="AB43" i="57" s="1"/>
  <c r="AC43" i="32"/>
  <c r="AC43" i="46" s="1"/>
  <c r="AC43" i="47" s="1"/>
  <c r="AC43" i="48" s="1"/>
  <c r="AC43" i="49" s="1"/>
  <c r="AC43" i="50" s="1"/>
  <c r="AC43" i="51" s="1"/>
  <c r="AC43" i="52" s="1"/>
  <c r="AC43" i="53" s="1"/>
  <c r="AC43" i="54" s="1"/>
  <c r="AC43" i="55" s="1"/>
  <c r="AC43" i="56" s="1"/>
  <c r="AC43" i="57" s="1"/>
  <c r="G44" i="32"/>
  <c r="E44" i="32" s="1"/>
  <c r="H44" i="32"/>
  <c r="F44" i="32" s="1"/>
  <c r="T44" i="32"/>
  <c r="T44" i="46" s="1"/>
  <c r="T44" i="47" s="1"/>
  <c r="T44" i="48" s="1"/>
  <c r="T44" i="49" s="1"/>
  <c r="T44" i="50" s="1"/>
  <c r="T44" i="51" s="1"/>
  <c r="T44" i="52" s="1"/>
  <c r="T44" i="53" s="1"/>
  <c r="T44" i="54" s="1"/>
  <c r="T44" i="55" s="1"/>
  <c r="T44" i="56" s="1"/>
  <c r="U44" i="32"/>
  <c r="U44" i="46" s="1"/>
  <c r="U44" i="47" s="1"/>
  <c r="U44" i="48" s="1"/>
  <c r="U44" i="49" s="1"/>
  <c r="U44" i="50" s="1"/>
  <c r="U44" i="51" s="1"/>
  <c r="U44" i="52" s="1"/>
  <c r="U44" i="53" s="1"/>
  <c r="U44" i="54" s="1"/>
  <c r="U44" i="55" s="1"/>
  <c r="U44" i="56" s="1"/>
  <c r="V44" i="32"/>
  <c r="V44" i="46" s="1"/>
  <c r="V44" i="47" s="1"/>
  <c r="V44" i="48" s="1"/>
  <c r="V44" i="49" s="1"/>
  <c r="V44" i="50" s="1"/>
  <c r="V44" i="51" s="1"/>
  <c r="V44" i="52" s="1"/>
  <c r="V44" i="53" s="1"/>
  <c r="V44" i="54" s="1"/>
  <c r="V44" i="55" s="1"/>
  <c r="V44" i="56" s="1"/>
  <c r="W44" i="32"/>
  <c r="W44" i="46" s="1"/>
  <c r="W44" i="47" s="1"/>
  <c r="W44" i="48" s="1"/>
  <c r="W44" i="49" s="1"/>
  <c r="W44" i="50" s="1"/>
  <c r="W44" i="51" s="1"/>
  <c r="W44" i="52" s="1"/>
  <c r="W44" i="53" s="1"/>
  <c r="W44" i="54" s="1"/>
  <c r="W44" i="55" s="1"/>
  <c r="W44" i="56" s="1"/>
  <c r="W33" i="47"/>
  <c r="W33" i="48" s="1"/>
  <c r="W33" i="49" s="1"/>
  <c r="W33" i="50" s="1"/>
  <c r="W33" i="51" s="1"/>
  <c r="W33" i="52" s="1"/>
  <c r="W33" i="53" s="1"/>
  <c r="W33" i="54" s="1"/>
  <c r="W33" i="55" s="1"/>
  <c r="W33" i="56" s="1"/>
  <c r="X44" i="32"/>
  <c r="X44" i="46" s="1"/>
  <c r="X44" i="47" s="1"/>
  <c r="X44" i="48" s="1"/>
  <c r="X44" i="49" s="1"/>
  <c r="X44" i="50" s="1"/>
  <c r="X44" i="51" s="1"/>
  <c r="X44" i="52" s="1"/>
  <c r="X44" i="53" s="1"/>
  <c r="X44" i="54" s="1"/>
  <c r="X44" i="55" s="1"/>
  <c r="X44" i="56" s="1"/>
  <c r="Y44" i="32"/>
  <c r="Y44" i="46" s="1"/>
  <c r="Y44" i="47" s="1"/>
  <c r="Y44" i="48" s="1"/>
  <c r="Y44" i="49" s="1"/>
  <c r="Y44" i="50" s="1"/>
  <c r="Y44" i="51" s="1"/>
  <c r="Y44" i="52" s="1"/>
  <c r="Y44" i="53" s="1"/>
  <c r="Y44" i="54" s="1"/>
  <c r="Y44" i="55" s="1"/>
  <c r="Y44" i="56" s="1"/>
  <c r="Z44" i="32"/>
  <c r="Z44" i="46" s="1"/>
  <c r="Z44" i="47" s="1"/>
  <c r="Z44" i="48" s="1"/>
  <c r="Z44" i="49" s="1"/>
  <c r="Z44" i="50" s="1"/>
  <c r="Z44" i="51" s="1"/>
  <c r="Z44" i="52" s="1"/>
  <c r="Z44" i="53" s="1"/>
  <c r="Z44" i="54" s="1"/>
  <c r="Z44" i="55" s="1"/>
  <c r="Z44" i="56" s="1"/>
  <c r="AA44" i="32"/>
  <c r="AA44" i="46" s="1"/>
  <c r="AA44" i="47" s="1"/>
  <c r="AA44" i="48" s="1"/>
  <c r="AA44" i="49" s="1"/>
  <c r="AA44" i="50" s="1"/>
  <c r="AA44" i="51" s="1"/>
  <c r="AA44" i="52" s="1"/>
  <c r="AA44" i="53" s="1"/>
  <c r="AA44" i="54" s="1"/>
  <c r="AA44" i="55" s="1"/>
  <c r="AA44" i="56" s="1"/>
  <c r="AB44" i="32"/>
  <c r="AB44" i="46" s="1"/>
  <c r="AB44" i="47" s="1"/>
  <c r="AB44" i="48" s="1"/>
  <c r="AB44" i="49" s="1"/>
  <c r="AB44" i="50" s="1"/>
  <c r="AB44" i="51" s="1"/>
  <c r="AB44" i="52" s="1"/>
  <c r="AB44" i="53" s="1"/>
  <c r="AB44" i="54" s="1"/>
  <c r="AB44" i="55" s="1"/>
  <c r="AB44" i="56" s="1"/>
  <c r="AC44" i="32"/>
  <c r="AC44" i="46" s="1"/>
  <c r="AC44" i="47" s="1"/>
  <c r="AC44" i="48" s="1"/>
  <c r="AC44" i="49" s="1"/>
  <c r="AC44" i="50" s="1"/>
  <c r="AC44" i="51" s="1"/>
  <c r="AC44" i="52" s="1"/>
  <c r="AC44" i="53" s="1"/>
  <c r="AC44" i="54" s="1"/>
  <c r="AC44" i="55" s="1"/>
  <c r="AC44" i="56" s="1"/>
  <c r="G45" i="32"/>
  <c r="E45" i="32" s="1"/>
  <c r="E45" i="46" s="1"/>
  <c r="H45" i="32"/>
  <c r="F45" i="32" s="1"/>
  <c r="T45" i="32"/>
  <c r="T45" i="46" s="1"/>
  <c r="T45" i="47" s="1"/>
  <c r="T45" i="48" s="1"/>
  <c r="T45" i="49" s="1"/>
  <c r="T45" i="50" s="1"/>
  <c r="T45" i="51" s="1"/>
  <c r="T45" i="52" s="1"/>
  <c r="T45" i="53" s="1"/>
  <c r="T45" i="54" s="1"/>
  <c r="T45" i="55" s="1"/>
  <c r="T45" i="56" s="1"/>
  <c r="U45" i="32"/>
  <c r="U45" i="46" s="1"/>
  <c r="U45" i="47" s="1"/>
  <c r="U45" i="48" s="1"/>
  <c r="U45" i="49" s="1"/>
  <c r="U45" i="50" s="1"/>
  <c r="U45" i="51" s="1"/>
  <c r="U45" i="52" s="1"/>
  <c r="U45" i="53" s="1"/>
  <c r="U45" i="54" s="1"/>
  <c r="U45" i="55" s="1"/>
  <c r="U45" i="56" s="1"/>
  <c r="V45" i="32"/>
  <c r="V45" i="46" s="1"/>
  <c r="V45" i="47" s="1"/>
  <c r="V45" i="48" s="1"/>
  <c r="V45" i="49" s="1"/>
  <c r="V45" i="50" s="1"/>
  <c r="V45" i="51" s="1"/>
  <c r="V45" i="52" s="1"/>
  <c r="V45" i="53" s="1"/>
  <c r="V45" i="54" s="1"/>
  <c r="V45" i="55" s="1"/>
  <c r="V45" i="56" s="1"/>
  <c r="W45" i="32"/>
  <c r="W45" i="46" s="1"/>
  <c r="W45" i="47" s="1"/>
  <c r="W45" i="48" s="1"/>
  <c r="W45" i="49" s="1"/>
  <c r="W45" i="50" s="1"/>
  <c r="W45" i="51" s="1"/>
  <c r="W45" i="52" s="1"/>
  <c r="W45" i="53" s="1"/>
  <c r="W45" i="54" s="1"/>
  <c r="W45" i="55" s="1"/>
  <c r="W45" i="56" s="1"/>
  <c r="X45" i="32"/>
  <c r="X45" i="46" s="1"/>
  <c r="X45" i="47" s="1"/>
  <c r="X45" i="48" s="1"/>
  <c r="X45" i="49" s="1"/>
  <c r="X45" i="50" s="1"/>
  <c r="X45" i="51" s="1"/>
  <c r="X45" i="52" s="1"/>
  <c r="X45" i="53" s="1"/>
  <c r="X45" i="54" s="1"/>
  <c r="X45" i="55" s="1"/>
  <c r="X45" i="56" s="1"/>
  <c r="Y45" i="32"/>
  <c r="Y45" i="46" s="1"/>
  <c r="Y45" i="47" s="1"/>
  <c r="Y45" i="48" s="1"/>
  <c r="Y45" i="49" s="1"/>
  <c r="Y45" i="50" s="1"/>
  <c r="Y45" i="51" s="1"/>
  <c r="Y45" i="52" s="1"/>
  <c r="Y45" i="53" s="1"/>
  <c r="Y45" i="54" s="1"/>
  <c r="Y45" i="55" s="1"/>
  <c r="Y45" i="56" s="1"/>
  <c r="Z45" i="32"/>
  <c r="Z45" i="46" s="1"/>
  <c r="Z45" i="47" s="1"/>
  <c r="Z45" i="48" s="1"/>
  <c r="Z45" i="49" s="1"/>
  <c r="Z45" i="50" s="1"/>
  <c r="Z45" i="51" s="1"/>
  <c r="Z45" i="52" s="1"/>
  <c r="Z45" i="53" s="1"/>
  <c r="Z45" i="54" s="1"/>
  <c r="Z45" i="55" s="1"/>
  <c r="Z45" i="56" s="1"/>
  <c r="AA45" i="32"/>
  <c r="AA45" i="46" s="1"/>
  <c r="AA45" i="47" s="1"/>
  <c r="AA45" i="48" s="1"/>
  <c r="AA45" i="49" s="1"/>
  <c r="AA45" i="50" s="1"/>
  <c r="AA45" i="51" s="1"/>
  <c r="AA45" i="52" s="1"/>
  <c r="AA45" i="53" s="1"/>
  <c r="AA45" i="54" s="1"/>
  <c r="AA45" i="55" s="1"/>
  <c r="AA45" i="56" s="1"/>
  <c r="AB45" i="32"/>
  <c r="AB45" i="46" s="1"/>
  <c r="AB45" i="47" s="1"/>
  <c r="AB45" i="48" s="1"/>
  <c r="AB45" i="49" s="1"/>
  <c r="AB45" i="50" s="1"/>
  <c r="AB45" i="51" s="1"/>
  <c r="AB45" i="52" s="1"/>
  <c r="AB45" i="53" s="1"/>
  <c r="AB45" i="54" s="1"/>
  <c r="AB45" i="55" s="1"/>
  <c r="AB45" i="56" s="1"/>
  <c r="AB34" i="48"/>
  <c r="AB34" i="49" s="1"/>
  <c r="AB34" i="50" s="1"/>
  <c r="AB34" i="51" s="1"/>
  <c r="AB34" i="52" s="1"/>
  <c r="AB34" i="53" s="1"/>
  <c r="AB34" i="54" s="1"/>
  <c r="AB34" i="55" s="1"/>
  <c r="AB34" i="56" s="1"/>
  <c r="AC45" i="32"/>
  <c r="AC45" i="46" s="1"/>
  <c r="AC45" i="47" s="1"/>
  <c r="AC45" i="48" s="1"/>
  <c r="AC45" i="49" s="1"/>
  <c r="AC45" i="50" s="1"/>
  <c r="AC45" i="51" s="1"/>
  <c r="AC45" i="52" s="1"/>
  <c r="AC45" i="53" s="1"/>
  <c r="AC45" i="54" s="1"/>
  <c r="AC45" i="55" s="1"/>
  <c r="AC45" i="56" s="1"/>
  <c r="A46" i="32"/>
  <c r="A46" i="46" s="1"/>
  <c r="A46" i="47" s="1"/>
  <c r="G46" i="32"/>
  <c r="E46" i="32" s="1"/>
  <c r="H46" i="32"/>
  <c r="F46" i="32" s="1"/>
  <c r="T46" i="32"/>
  <c r="T46" i="46" s="1"/>
  <c r="T46" i="47" s="1"/>
  <c r="T46" i="48" s="1"/>
  <c r="T46" i="49" s="1"/>
  <c r="T46" i="50" s="1"/>
  <c r="T46" i="51" s="1"/>
  <c r="T46" i="52" s="1"/>
  <c r="T46" i="53" s="1"/>
  <c r="T46" i="54" s="1"/>
  <c r="T46" i="55" s="1"/>
  <c r="T46" i="56" s="1"/>
  <c r="T46" i="57" s="1"/>
  <c r="U46" i="32"/>
  <c r="U46" i="46" s="1"/>
  <c r="U46" i="47" s="1"/>
  <c r="U46" i="48" s="1"/>
  <c r="U46" i="49" s="1"/>
  <c r="U46" i="50" s="1"/>
  <c r="U46" i="51" s="1"/>
  <c r="U46" i="52" s="1"/>
  <c r="U46" i="53" s="1"/>
  <c r="U46" i="54" s="1"/>
  <c r="U46" i="55" s="1"/>
  <c r="U46" i="56" s="1"/>
  <c r="U46" i="57" s="1"/>
  <c r="V46" i="32"/>
  <c r="V46" i="46" s="1"/>
  <c r="V46" i="47" s="1"/>
  <c r="V46" i="48" s="1"/>
  <c r="V46" i="49" s="1"/>
  <c r="V46" i="50" s="1"/>
  <c r="V46" i="51" s="1"/>
  <c r="V46" i="52" s="1"/>
  <c r="V46" i="53" s="1"/>
  <c r="V46" i="54" s="1"/>
  <c r="V46" i="55" s="1"/>
  <c r="V46" i="56" s="1"/>
  <c r="V46" i="57" s="1"/>
  <c r="W46" i="32"/>
  <c r="W46" i="46" s="1"/>
  <c r="W46" i="47" s="1"/>
  <c r="W46" i="48" s="1"/>
  <c r="W46" i="49" s="1"/>
  <c r="W46" i="50" s="1"/>
  <c r="W46" i="51" s="1"/>
  <c r="W46" i="52" s="1"/>
  <c r="W46" i="53" s="1"/>
  <c r="W46" i="54" s="1"/>
  <c r="W46" i="55" s="1"/>
  <c r="W46" i="56" s="1"/>
  <c r="W46" i="57" s="1"/>
  <c r="X46" i="32"/>
  <c r="X46" i="46" s="1"/>
  <c r="X46" i="47" s="1"/>
  <c r="X46" i="48" s="1"/>
  <c r="X46" i="49" s="1"/>
  <c r="X46" i="50" s="1"/>
  <c r="X46" i="51" s="1"/>
  <c r="X46" i="52" s="1"/>
  <c r="X46" i="53" s="1"/>
  <c r="X46" i="54" s="1"/>
  <c r="X46" i="55" s="1"/>
  <c r="X46" i="56" s="1"/>
  <c r="X46" i="57" s="1"/>
  <c r="Y46" i="32"/>
  <c r="Y46" i="46" s="1"/>
  <c r="Y46" i="47" s="1"/>
  <c r="Y46" i="48" s="1"/>
  <c r="Y46" i="49" s="1"/>
  <c r="Y46" i="50" s="1"/>
  <c r="Y46" i="51" s="1"/>
  <c r="Y46" i="52" s="1"/>
  <c r="Y46" i="53" s="1"/>
  <c r="Y46" i="54" s="1"/>
  <c r="Y46" i="55" s="1"/>
  <c r="Y46" i="56" s="1"/>
  <c r="Y46" i="57" s="1"/>
  <c r="Z46" i="32"/>
  <c r="Z46" i="46" s="1"/>
  <c r="Z46" i="47" s="1"/>
  <c r="Z46" i="48" s="1"/>
  <c r="Z46" i="49" s="1"/>
  <c r="Z46" i="50" s="1"/>
  <c r="Z46" i="51" s="1"/>
  <c r="Z46" i="52" s="1"/>
  <c r="Z46" i="53" s="1"/>
  <c r="Z46" i="54" s="1"/>
  <c r="Z46" i="55" s="1"/>
  <c r="Z46" i="56" s="1"/>
  <c r="Z46" i="57" s="1"/>
  <c r="AA46" i="32"/>
  <c r="AA46" i="46" s="1"/>
  <c r="AA46" i="47" s="1"/>
  <c r="AA46" i="48" s="1"/>
  <c r="AA46" i="49" s="1"/>
  <c r="AA46" i="50" s="1"/>
  <c r="AA46" i="51" s="1"/>
  <c r="AA46" i="52" s="1"/>
  <c r="AA46" i="53" s="1"/>
  <c r="AA46" i="54" s="1"/>
  <c r="AA46" i="55" s="1"/>
  <c r="AA46" i="56" s="1"/>
  <c r="AA46" i="57" s="1"/>
  <c r="AB46" i="32"/>
  <c r="AB46" i="46" s="1"/>
  <c r="AB46" i="47" s="1"/>
  <c r="AB46" i="48" s="1"/>
  <c r="AB46" i="49" s="1"/>
  <c r="AB46" i="50" s="1"/>
  <c r="AB46" i="51" s="1"/>
  <c r="AB46" i="52" s="1"/>
  <c r="AB46" i="53" s="1"/>
  <c r="AB46" i="54" s="1"/>
  <c r="AB46" i="55" s="1"/>
  <c r="AB46" i="56" s="1"/>
  <c r="AB46" i="57" s="1"/>
  <c r="AC46" i="32"/>
  <c r="AC46" i="46" s="1"/>
  <c r="AC46" i="47" s="1"/>
  <c r="AC46" i="48" s="1"/>
  <c r="AC46" i="49" s="1"/>
  <c r="AC46" i="50" s="1"/>
  <c r="AC46" i="51" s="1"/>
  <c r="AC46" i="52" s="1"/>
  <c r="AC46" i="53" s="1"/>
  <c r="AC46" i="54" s="1"/>
  <c r="AC46" i="55" s="1"/>
  <c r="AC46" i="56" s="1"/>
  <c r="AC46" i="57" s="1"/>
  <c r="A47" i="32"/>
  <c r="G47" i="32"/>
  <c r="E47" i="32" s="1"/>
  <c r="H47" i="32"/>
  <c r="F47" i="32" s="1"/>
  <c r="T47" i="32"/>
  <c r="T47" i="46" s="1"/>
  <c r="T47" i="47" s="1"/>
  <c r="T47" i="48" s="1"/>
  <c r="T47" i="49" s="1"/>
  <c r="T47" i="50" s="1"/>
  <c r="T47" i="51" s="1"/>
  <c r="T47" i="52" s="1"/>
  <c r="T47" i="53" s="1"/>
  <c r="T47" i="54" s="1"/>
  <c r="T47" i="55" s="1"/>
  <c r="T47" i="56" s="1"/>
  <c r="T47" i="57" s="1"/>
  <c r="U47" i="32"/>
  <c r="U47" i="46" s="1"/>
  <c r="U47" i="47" s="1"/>
  <c r="U47" i="48" s="1"/>
  <c r="U47" i="49" s="1"/>
  <c r="U47" i="50" s="1"/>
  <c r="U47" i="51" s="1"/>
  <c r="U47" i="52" s="1"/>
  <c r="U47" i="53" s="1"/>
  <c r="U47" i="54" s="1"/>
  <c r="U47" i="55" s="1"/>
  <c r="U47" i="56" s="1"/>
  <c r="U47" i="57" s="1"/>
  <c r="V47" i="32"/>
  <c r="V47" i="46" s="1"/>
  <c r="V47" i="47" s="1"/>
  <c r="V47" i="48" s="1"/>
  <c r="V47" i="49" s="1"/>
  <c r="V47" i="50" s="1"/>
  <c r="V47" i="51" s="1"/>
  <c r="V47" i="52" s="1"/>
  <c r="V47" i="53" s="1"/>
  <c r="V47" i="54" s="1"/>
  <c r="V47" i="55" s="1"/>
  <c r="V47" i="56" s="1"/>
  <c r="V47" i="57" s="1"/>
  <c r="W47" i="32"/>
  <c r="W47" i="46" s="1"/>
  <c r="W47" i="47" s="1"/>
  <c r="W47" i="48" s="1"/>
  <c r="W47" i="49" s="1"/>
  <c r="W47" i="50" s="1"/>
  <c r="W47" i="51" s="1"/>
  <c r="W47" i="52" s="1"/>
  <c r="W47" i="53" s="1"/>
  <c r="W47" i="54" s="1"/>
  <c r="W47" i="55" s="1"/>
  <c r="W47" i="56" s="1"/>
  <c r="W47" i="57" s="1"/>
  <c r="X47" i="32"/>
  <c r="X47" i="46" s="1"/>
  <c r="X47" i="47" s="1"/>
  <c r="X47" i="48" s="1"/>
  <c r="X47" i="49" s="1"/>
  <c r="X47" i="50" s="1"/>
  <c r="X47" i="51" s="1"/>
  <c r="X47" i="52" s="1"/>
  <c r="X47" i="53" s="1"/>
  <c r="X47" i="54" s="1"/>
  <c r="X47" i="55" s="1"/>
  <c r="X47" i="56" s="1"/>
  <c r="X47" i="57" s="1"/>
  <c r="Y47" i="32"/>
  <c r="Y47" i="46" s="1"/>
  <c r="Y47" i="47" s="1"/>
  <c r="Y47" i="48" s="1"/>
  <c r="Y47" i="49" s="1"/>
  <c r="Y47" i="50" s="1"/>
  <c r="Y47" i="51" s="1"/>
  <c r="Y47" i="52" s="1"/>
  <c r="Y47" i="53" s="1"/>
  <c r="Y47" i="54" s="1"/>
  <c r="Y47" i="55" s="1"/>
  <c r="Y47" i="56" s="1"/>
  <c r="Y47" i="57" s="1"/>
  <c r="Z47" i="32"/>
  <c r="Z47" i="46" s="1"/>
  <c r="Z47" i="47" s="1"/>
  <c r="Z47" i="48" s="1"/>
  <c r="Z47" i="49" s="1"/>
  <c r="Z47" i="50" s="1"/>
  <c r="Z47" i="51" s="1"/>
  <c r="Z47" i="52" s="1"/>
  <c r="Z47" i="53" s="1"/>
  <c r="Z47" i="54" s="1"/>
  <c r="Z47" i="55" s="1"/>
  <c r="Z47" i="56" s="1"/>
  <c r="Z47" i="57" s="1"/>
  <c r="AA47" i="32"/>
  <c r="AA47" i="46" s="1"/>
  <c r="AA47" i="47" s="1"/>
  <c r="AA47" i="48" s="1"/>
  <c r="AA47" i="49" s="1"/>
  <c r="AA47" i="50" s="1"/>
  <c r="AA47" i="51" s="1"/>
  <c r="AA47" i="52" s="1"/>
  <c r="AA47" i="53" s="1"/>
  <c r="AA47" i="54" s="1"/>
  <c r="AA47" i="55" s="1"/>
  <c r="AA47" i="56" s="1"/>
  <c r="AA47" i="57" s="1"/>
  <c r="AB47" i="32"/>
  <c r="AB47" i="46" s="1"/>
  <c r="AB47" i="47" s="1"/>
  <c r="AB47" i="48" s="1"/>
  <c r="AB47" i="49" s="1"/>
  <c r="AB47" i="50" s="1"/>
  <c r="AB47" i="51" s="1"/>
  <c r="AB47" i="52" s="1"/>
  <c r="AB47" i="53" s="1"/>
  <c r="AB47" i="54" s="1"/>
  <c r="AB47" i="55" s="1"/>
  <c r="AB47" i="56" s="1"/>
  <c r="AB47" i="57" s="1"/>
  <c r="AC47" i="32"/>
  <c r="AC47" i="46" s="1"/>
  <c r="AC47" i="47" s="1"/>
  <c r="AC47" i="48" s="1"/>
  <c r="AC47" i="49" s="1"/>
  <c r="AC47" i="50" s="1"/>
  <c r="AC47" i="51" s="1"/>
  <c r="AC47" i="52" s="1"/>
  <c r="AC47" i="53" s="1"/>
  <c r="AC47" i="54" s="1"/>
  <c r="AC47" i="55" s="1"/>
  <c r="AC47" i="56" s="1"/>
  <c r="AC47" i="57" s="1"/>
  <c r="A48" i="32"/>
  <c r="G48" i="32"/>
  <c r="E48" i="32" s="1"/>
  <c r="H48" i="32"/>
  <c r="F48" i="32" s="1"/>
  <c r="T48" i="32"/>
  <c r="T48" i="46" s="1"/>
  <c r="T48" i="47" s="1"/>
  <c r="T48" i="48" s="1"/>
  <c r="T48" i="49" s="1"/>
  <c r="T48" i="50" s="1"/>
  <c r="T48" i="51" s="1"/>
  <c r="T48" i="52" s="1"/>
  <c r="T48" i="53" s="1"/>
  <c r="T48" i="54" s="1"/>
  <c r="T48" i="55" s="1"/>
  <c r="T48" i="56" s="1"/>
  <c r="T48" i="57" s="1"/>
  <c r="U48" i="32"/>
  <c r="U48" i="46" s="1"/>
  <c r="U48" i="47" s="1"/>
  <c r="U48" i="48" s="1"/>
  <c r="U48" i="49" s="1"/>
  <c r="U48" i="50" s="1"/>
  <c r="U48" i="51" s="1"/>
  <c r="U48" i="52" s="1"/>
  <c r="U48" i="53" s="1"/>
  <c r="U48" i="54" s="1"/>
  <c r="U48" i="55" s="1"/>
  <c r="U48" i="56" s="1"/>
  <c r="U48" i="57" s="1"/>
  <c r="V48" i="32"/>
  <c r="V48" i="46" s="1"/>
  <c r="V48" i="47" s="1"/>
  <c r="V48" i="48" s="1"/>
  <c r="V48" i="49" s="1"/>
  <c r="V48" i="50" s="1"/>
  <c r="V48" i="51" s="1"/>
  <c r="V48" i="52" s="1"/>
  <c r="V48" i="53" s="1"/>
  <c r="V48" i="54" s="1"/>
  <c r="V48" i="55" s="1"/>
  <c r="V48" i="56" s="1"/>
  <c r="V48" i="57" s="1"/>
  <c r="W48" i="32"/>
  <c r="W48" i="46" s="1"/>
  <c r="W48" i="47" s="1"/>
  <c r="W48" i="48" s="1"/>
  <c r="W48" i="49" s="1"/>
  <c r="W48" i="50" s="1"/>
  <c r="W48" i="51" s="1"/>
  <c r="W48" i="52" s="1"/>
  <c r="W48" i="53" s="1"/>
  <c r="W48" i="54" s="1"/>
  <c r="W48" i="55" s="1"/>
  <c r="W48" i="56" s="1"/>
  <c r="W48" i="57" s="1"/>
  <c r="X48" i="32"/>
  <c r="X48" i="46" s="1"/>
  <c r="X48" i="47" s="1"/>
  <c r="X48" i="48" s="1"/>
  <c r="X48" i="49" s="1"/>
  <c r="X48" i="50" s="1"/>
  <c r="X48" i="51" s="1"/>
  <c r="X48" i="52" s="1"/>
  <c r="X48" i="53" s="1"/>
  <c r="X48" i="54" s="1"/>
  <c r="X48" i="55" s="1"/>
  <c r="X48" i="56" s="1"/>
  <c r="X48" i="57" s="1"/>
  <c r="X37" i="47"/>
  <c r="X37" i="48" s="1"/>
  <c r="X37" i="49" s="1"/>
  <c r="X37" i="50" s="1"/>
  <c r="X37" i="51" s="1"/>
  <c r="X37" i="52" s="1"/>
  <c r="X37" i="53" s="1"/>
  <c r="X37" i="54" s="1"/>
  <c r="X37" i="55" s="1"/>
  <c r="X37" i="56" s="1"/>
  <c r="Y48" i="32"/>
  <c r="Y48" i="46" s="1"/>
  <c r="Y48" i="47" s="1"/>
  <c r="Y48" i="48" s="1"/>
  <c r="Y48" i="49" s="1"/>
  <c r="Y48" i="50" s="1"/>
  <c r="Y48" i="51" s="1"/>
  <c r="Y48" i="52" s="1"/>
  <c r="Y48" i="53" s="1"/>
  <c r="Y48" i="54" s="1"/>
  <c r="Y48" i="55" s="1"/>
  <c r="Y48" i="56" s="1"/>
  <c r="Y48" i="57" s="1"/>
  <c r="Z48" i="32"/>
  <c r="Z48" i="46" s="1"/>
  <c r="Z48" i="47" s="1"/>
  <c r="Z48" i="48" s="1"/>
  <c r="Z48" i="49" s="1"/>
  <c r="Z48" i="50" s="1"/>
  <c r="Z48" i="51" s="1"/>
  <c r="Z48" i="52" s="1"/>
  <c r="Z48" i="53" s="1"/>
  <c r="Z48" i="54" s="1"/>
  <c r="Z48" i="55" s="1"/>
  <c r="Z48" i="56" s="1"/>
  <c r="Z48" i="57" s="1"/>
  <c r="AA48" i="32"/>
  <c r="AA48" i="46" s="1"/>
  <c r="AA48" i="47" s="1"/>
  <c r="AA48" i="48" s="1"/>
  <c r="AA48" i="49" s="1"/>
  <c r="AA48" i="50" s="1"/>
  <c r="AA48" i="51" s="1"/>
  <c r="AA48" i="52" s="1"/>
  <c r="AA48" i="53" s="1"/>
  <c r="AA48" i="54" s="1"/>
  <c r="AA48" i="55" s="1"/>
  <c r="AA48" i="56" s="1"/>
  <c r="AA48" i="57" s="1"/>
  <c r="AB48" i="32"/>
  <c r="AB48" i="46" s="1"/>
  <c r="AB48" i="47" s="1"/>
  <c r="AB48" i="48" s="1"/>
  <c r="AB48" i="49" s="1"/>
  <c r="AB48" i="50" s="1"/>
  <c r="AB48" i="51" s="1"/>
  <c r="AB48" i="52" s="1"/>
  <c r="AB48" i="53" s="1"/>
  <c r="AB48" i="54" s="1"/>
  <c r="AB48" i="55" s="1"/>
  <c r="AB48" i="56" s="1"/>
  <c r="AB48" i="57" s="1"/>
  <c r="AC48" i="32"/>
  <c r="AC48" i="46" s="1"/>
  <c r="AC48" i="47" s="1"/>
  <c r="AC48" i="48" s="1"/>
  <c r="AC48" i="49" s="1"/>
  <c r="AC48" i="50" s="1"/>
  <c r="AC48" i="51" s="1"/>
  <c r="AC48" i="52" s="1"/>
  <c r="AC48" i="53" s="1"/>
  <c r="AC48" i="54" s="1"/>
  <c r="AC48" i="55" s="1"/>
  <c r="AC48" i="56" s="1"/>
  <c r="AC48" i="57" s="1"/>
  <c r="A49" i="32"/>
  <c r="A49" i="46" s="1"/>
  <c r="A49" i="47" s="1"/>
  <c r="A49" i="48" s="1"/>
  <c r="A49" i="49" s="1"/>
  <c r="A49" i="50" s="1"/>
  <c r="A49" i="51" s="1"/>
  <c r="A49" i="52" s="1"/>
  <c r="A49" i="53" s="1"/>
  <c r="G49" i="32"/>
  <c r="E49" i="32" s="1"/>
  <c r="H49" i="32"/>
  <c r="F49" i="32" s="1"/>
  <c r="T49" i="32"/>
  <c r="T49" i="46" s="1"/>
  <c r="T49" i="47" s="1"/>
  <c r="T49" i="48" s="1"/>
  <c r="T49" i="49" s="1"/>
  <c r="T49" i="50" s="1"/>
  <c r="T49" i="51" s="1"/>
  <c r="T49" i="52" s="1"/>
  <c r="T49" i="53" s="1"/>
  <c r="T49" i="54" s="1"/>
  <c r="T49" i="55" s="1"/>
  <c r="T49" i="56" s="1"/>
  <c r="T49" i="57" s="1"/>
  <c r="U49" i="32"/>
  <c r="U49" i="46" s="1"/>
  <c r="U49" i="47" s="1"/>
  <c r="U49" i="48" s="1"/>
  <c r="U49" i="49" s="1"/>
  <c r="U49" i="50" s="1"/>
  <c r="U49" i="51" s="1"/>
  <c r="U49" i="52" s="1"/>
  <c r="U49" i="53" s="1"/>
  <c r="U49" i="54" s="1"/>
  <c r="U49" i="55" s="1"/>
  <c r="U49" i="56" s="1"/>
  <c r="U49" i="57" s="1"/>
  <c r="V49" i="32"/>
  <c r="V49" i="46" s="1"/>
  <c r="V49" i="47" s="1"/>
  <c r="V49" i="48" s="1"/>
  <c r="V49" i="49" s="1"/>
  <c r="V49" i="50" s="1"/>
  <c r="V49" i="51" s="1"/>
  <c r="V49" i="52" s="1"/>
  <c r="V49" i="53" s="1"/>
  <c r="V49" i="54" s="1"/>
  <c r="V49" i="55" s="1"/>
  <c r="V49" i="56" s="1"/>
  <c r="V49" i="57" s="1"/>
  <c r="W49" i="32"/>
  <c r="W49" i="46" s="1"/>
  <c r="W49" i="47" s="1"/>
  <c r="W49" i="48" s="1"/>
  <c r="W49" i="49" s="1"/>
  <c r="W49" i="50" s="1"/>
  <c r="W49" i="51" s="1"/>
  <c r="W49" i="52" s="1"/>
  <c r="W49" i="53" s="1"/>
  <c r="W49" i="54" s="1"/>
  <c r="W49" i="55" s="1"/>
  <c r="W49" i="56" s="1"/>
  <c r="W49" i="57" s="1"/>
  <c r="X49" i="32"/>
  <c r="X49" i="46" s="1"/>
  <c r="X49" i="47" s="1"/>
  <c r="X49" i="48" s="1"/>
  <c r="X49" i="49" s="1"/>
  <c r="X49" i="50" s="1"/>
  <c r="X49" i="51" s="1"/>
  <c r="X49" i="52" s="1"/>
  <c r="X49" i="53" s="1"/>
  <c r="X49" i="54" s="1"/>
  <c r="X49" i="55" s="1"/>
  <c r="X49" i="56" s="1"/>
  <c r="X49" i="57" s="1"/>
  <c r="Y49" i="32"/>
  <c r="Y49" i="46" s="1"/>
  <c r="Y49" i="47" s="1"/>
  <c r="Y49" i="48" s="1"/>
  <c r="Y49" i="49" s="1"/>
  <c r="Y49" i="50" s="1"/>
  <c r="Y49" i="51" s="1"/>
  <c r="Y49" i="52" s="1"/>
  <c r="Y49" i="53" s="1"/>
  <c r="Y49" i="54" s="1"/>
  <c r="Y49" i="55" s="1"/>
  <c r="Y49" i="56" s="1"/>
  <c r="Y49" i="57" s="1"/>
  <c r="Z49" i="32"/>
  <c r="Z49" i="46" s="1"/>
  <c r="Z49" i="47" s="1"/>
  <c r="Z49" i="48" s="1"/>
  <c r="Z49" i="49" s="1"/>
  <c r="Z49" i="50" s="1"/>
  <c r="Z49" i="51" s="1"/>
  <c r="Z49" i="52" s="1"/>
  <c r="Z49" i="53" s="1"/>
  <c r="Z49" i="54" s="1"/>
  <c r="Z49" i="55" s="1"/>
  <c r="Z49" i="56" s="1"/>
  <c r="Z49" i="57" s="1"/>
  <c r="AA49" i="32"/>
  <c r="AA49" i="46" s="1"/>
  <c r="AA49" i="47" s="1"/>
  <c r="AA49" i="48" s="1"/>
  <c r="AA49" i="49" s="1"/>
  <c r="AA49" i="50" s="1"/>
  <c r="AA49" i="51" s="1"/>
  <c r="AA49" i="52" s="1"/>
  <c r="AA49" i="53" s="1"/>
  <c r="AA49" i="54" s="1"/>
  <c r="AA49" i="55" s="1"/>
  <c r="AA49" i="56" s="1"/>
  <c r="AA49" i="57" s="1"/>
  <c r="AB49" i="32"/>
  <c r="AB49" i="46" s="1"/>
  <c r="AB49" i="47" s="1"/>
  <c r="AB49" i="48" s="1"/>
  <c r="AB49" i="49" s="1"/>
  <c r="AB49" i="50" s="1"/>
  <c r="AB49" i="51" s="1"/>
  <c r="AB49" i="52" s="1"/>
  <c r="AB49" i="53" s="1"/>
  <c r="AB49" i="54" s="1"/>
  <c r="AB49" i="55" s="1"/>
  <c r="AB49" i="56" s="1"/>
  <c r="AB49" i="57" s="1"/>
  <c r="AC49" i="32"/>
  <c r="AC49" i="46" s="1"/>
  <c r="AC49" i="47" s="1"/>
  <c r="AC49" i="48" s="1"/>
  <c r="AC49" i="49" s="1"/>
  <c r="AC49" i="50" s="1"/>
  <c r="AC49" i="51" s="1"/>
  <c r="AC49" i="52" s="1"/>
  <c r="AC49" i="53" s="1"/>
  <c r="AC49" i="54" s="1"/>
  <c r="AC49" i="55" s="1"/>
  <c r="AC49" i="56" s="1"/>
  <c r="AC49" i="57" s="1"/>
  <c r="I50" i="32"/>
  <c r="J50" i="32"/>
  <c r="K50" i="32"/>
  <c r="L50" i="32"/>
  <c r="M50" i="32"/>
  <c r="N50" i="32"/>
  <c r="O50" i="32"/>
  <c r="P50" i="32"/>
  <c r="Q50" i="32"/>
  <c r="R50" i="32"/>
  <c r="L2" i="61"/>
  <c r="V2" i="61" s="1"/>
  <c r="N5" i="61"/>
  <c r="O5" i="61"/>
  <c r="P5" i="61"/>
  <c r="Q5" i="61"/>
  <c r="R5" i="61"/>
  <c r="S5" i="61"/>
  <c r="T5" i="61"/>
  <c r="R6" i="61"/>
  <c r="R7" i="61"/>
  <c r="H7" i="61" s="1"/>
  <c r="D11" i="61"/>
  <c r="C13" i="32" s="1"/>
  <c r="C13" i="46" s="1"/>
  <c r="C13" i="47" s="1"/>
  <c r="L11" i="61"/>
  <c r="M11" i="61"/>
  <c r="N11" i="61"/>
  <c r="D13" i="32" s="1"/>
  <c r="D13" i="46" s="1"/>
  <c r="D12" i="61"/>
  <c r="L12" i="61"/>
  <c r="M12" i="61"/>
  <c r="N12" i="61"/>
  <c r="D14" i="48" s="1"/>
  <c r="D14" i="49" s="1"/>
  <c r="D14" i="50" s="1"/>
  <c r="D14" i="51" s="1"/>
  <c r="D14" i="52" s="1"/>
  <c r="D14" i="53" s="1"/>
  <c r="D13" i="61"/>
  <c r="C15" i="48" s="1"/>
  <c r="C15" i="49" s="1"/>
  <c r="C15" i="50" s="1"/>
  <c r="C15" i="51" s="1"/>
  <c r="C15" i="52" s="1"/>
  <c r="C15" i="53" s="1"/>
  <c r="L13" i="61"/>
  <c r="M13" i="61"/>
  <c r="N13" i="61"/>
  <c r="D15" i="48" s="1"/>
  <c r="D15" i="49" s="1"/>
  <c r="D15" i="50" s="1"/>
  <c r="D15" i="51" s="1"/>
  <c r="D15" i="52" s="1"/>
  <c r="D15" i="53" s="1"/>
  <c r="D15" i="54" s="1"/>
  <c r="D14" i="61"/>
  <c r="C16" i="48" s="1"/>
  <c r="C16" i="49" s="1"/>
  <c r="C16" i="50" s="1"/>
  <c r="C16" i="51" s="1"/>
  <c r="C16" i="52" s="1"/>
  <c r="C16" i="53" s="1"/>
  <c r="L14" i="61"/>
  <c r="M14" i="61"/>
  <c r="N14" i="61"/>
  <c r="D16" i="32" s="1"/>
  <c r="D16" i="46" s="1"/>
  <c r="D16" i="47" s="1"/>
  <c r="D15" i="61"/>
  <c r="C17" i="48" s="1"/>
  <c r="C17" i="49" s="1"/>
  <c r="C17" i="50" s="1"/>
  <c r="C17" i="51" s="1"/>
  <c r="C17" i="52" s="1"/>
  <c r="C17" i="53" s="1"/>
  <c r="L15" i="61"/>
  <c r="M15" i="61"/>
  <c r="N15" i="61"/>
  <c r="D17" i="32" s="1"/>
  <c r="D17" i="46" s="1"/>
  <c r="D17" i="47" s="1"/>
  <c r="D16" i="61"/>
  <c r="C18" i="48" s="1"/>
  <c r="C18" i="49" s="1"/>
  <c r="C18" i="50" s="1"/>
  <c r="C18" i="51" s="1"/>
  <c r="C18" i="52" s="1"/>
  <c r="C18" i="53" s="1"/>
  <c r="L16" i="61"/>
  <c r="M16" i="61"/>
  <c r="N16" i="61"/>
  <c r="D18" i="32" s="1"/>
  <c r="D18" i="46" s="1"/>
  <c r="D18" i="47" s="1"/>
  <c r="D17" i="61"/>
  <c r="C19" i="48" s="1"/>
  <c r="C19" i="49" s="1"/>
  <c r="C19" i="50" s="1"/>
  <c r="C19" i="51" s="1"/>
  <c r="C19" i="52" s="1"/>
  <c r="C19" i="53" s="1"/>
  <c r="L17" i="61"/>
  <c r="M17" i="61"/>
  <c r="N17" i="61"/>
  <c r="D19" i="48" s="1"/>
  <c r="D19" i="49" s="1"/>
  <c r="D19" i="50" s="1"/>
  <c r="D19" i="51" s="1"/>
  <c r="D19" i="52" s="1"/>
  <c r="D19" i="53" s="1"/>
  <c r="D18" i="61"/>
  <c r="C20" i="32" s="1"/>
  <c r="C20" i="46" s="1"/>
  <c r="C20" i="47" s="1"/>
  <c r="L18" i="61"/>
  <c r="N18" i="61"/>
  <c r="D20" i="48" s="1"/>
  <c r="D20" i="49" s="1"/>
  <c r="D20" i="50" s="1"/>
  <c r="D20" i="51" s="1"/>
  <c r="D20" i="52" s="1"/>
  <c r="D20" i="53" s="1"/>
  <c r="E20" i="61"/>
  <c r="F20" i="61"/>
  <c r="G20" i="61"/>
  <c r="H20" i="61"/>
  <c r="I20" i="61"/>
  <c r="J20" i="61"/>
  <c r="O20" i="61"/>
  <c r="P20" i="61"/>
  <c r="Q20" i="61"/>
  <c r="R20" i="61"/>
  <c r="S20" i="61"/>
  <c r="T20" i="61"/>
  <c r="D22" i="61"/>
  <c r="C24" i="32" s="1"/>
  <c r="C24" i="46" s="1"/>
  <c r="L22" i="61"/>
  <c r="A24" i="32" s="1"/>
  <c r="A24" i="46" s="1"/>
  <c r="A24" i="47" s="1"/>
  <c r="A24" i="48" s="1"/>
  <c r="A24" i="49" s="1"/>
  <c r="A24" i="50" s="1"/>
  <c r="A24" i="51" s="1"/>
  <c r="A24" i="52" s="1"/>
  <c r="A24" i="53" s="1"/>
  <c r="N22" i="61"/>
  <c r="D24" i="32" s="1"/>
  <c r="D23" i="61"/>
  <c r="C25" i="32" s="1"/>
  <c r="C25" i="46" s="1"/>
  <c r="C25" i="47" s="1"/>
  <c r="L23" i="61"/>
  <c r="A25" i="32" s="1"/>
  <c r="A25" i="46" s="1"/>
  <c r="A25" i="47" s="1"/>
  <c r="A25" i="48" s="1"/>
  <c r="A25" i="49" s="1"/>
  <c r="A25" i="50" s="1"/>
  <c r="A25" i="51" s="1"/>
  <c r="A25" i="52" s="1"/>
  <c r="A25" i="53" s="1"/>
  <c r="N23" i="61"/>
  <c r="D25" i="48" s="1"/>
  <c r="D25" i="49" s="1"/>
  <c r="D25" i="50" s="1"/>
  <c r="D25" i="51" s="1"/>
  <c r="D25" i="52" s="1"/>
  <c r="D25" i="53" s="1"/>
  <c r="D25" i="55" s="1"/>
  <c r="D25" i="56" s="1"/>
  <c r="D31" i="57" s="1"/>
  <c r="D24" i="61"/>
  <c r="C26" i="48" s="1"/>
  <c r="C26" i="49" s="1"/>
  <c r="C26" i="50" s="1"/>
  <c r="C26" i="51" s="1"/>
  <c r="C26" i="52" s="1"/>
  <c r="C26" i="53" s="1"/>
  <c r="L24" i="61"/>
  <c r="A26" i="32" s="1"/>
  <c r="A26" i="46" s="1"/>
  <c r="A26" i="47" s="1"/>
  <c r="A26" i="48" s="1"/>
  <c r="A26" i="49" s="1"/>
  <c r="A26" i="50" s="1"/>
  <c r="A26" i="51" s="1"/>
  <c r="A26" i="52" s="1"/>
  <c r="A26" i="53" s="1"/>
  <c r="N24" i="61"/>
  <c r="D26" i="48" s="1"/>
  <c r="D26" i="49" s="1"/>
  <c r="D26" i="50" s="1"/>
  <c r="D26" i="51" s="1"/>
  <c r="D26" i="52" s="1"/>
  <c r="D26" i="53" s="1"/>
  <c r="E25" i="61"/>
  <c r="F25" i="61"/>
  <c r="G25" i="61"/>
  <c r="H25" i="61"/>
  <c r="I25" i="61"/>
  <c r="J25" i="61"/>
  <c r="O25" i="61"/>
  <c r="P25" i="61"/>
  <c r="Q25" i="61"/>
  <c r="R25" i="61"/>
  <c r="S25" i="61"/>
  <c r="T25" i="61"/>
  <c r="D27" i="61"/>
  <c r="C29" i="32" s="1"/>
  <c r="N27" i="61"/>
  <c r="D29" i="32" s="1"/>
  <c r="D28" i="61"/>
  <c r="C30" i="48" s="1"/>
  <c r="C30" i="49" s="1"/>
  <c r="C30" i="50" s="1"/>
  <c r="C30" i="51" s="1"/>
  <c r="C30" i="52" s="1"/>
  <c r="C30" i="53" s="1"/>
  <c r="N28" i="61"/>
  <c r="D30" i="48" s="1"/>
  <c r="D30" i="49" s="1"/>
  <c r="D30" i="50" s="1"/>
  <c r="D30" i="51" s="1"/>
  <c r="D30" i="52" s="1"/>
  <c r="D30" i="53" s="1"/>
  <c r="E29" i="61"/>
  <c r="F29" i="61"/>
  <c r="G29" i="61"/>
  <c r="H29" i="61"/>
  <c r="I29" i="61"/>
  <c r="J29" i="61"/>
  <c r="O29" i="61"/>
  <c r="P29" i="61"/>
  <c r="Q29" i="61"/>
  <c r="R29" i="61"/>
  <c r="S29" i="61"/>
  <c r="T29" i="61"/>
  <c r="D31" i="61"/>
  <c r="C33" i="48" s="1"/>
  <c r="L31" i="61"/>
  <c r="A33" i="32" s="1"/>
  <c r="A33" i="46" s="1"/>
  <c r="A33" i="47" s="1"/>
  <c r="A33" i="48" s="1"/>
  <c r="A33" i="49" s="1"/>
  <c r="A33" i="50" s="1"/>
  <c r="A33" i="51" s="1"/>
  <c r="A33" i="52" s="1"/>
  <c r="A33" i="53" s="1"/>
  <c r="N31" i="61"/>
  <c r="D33" i="48" s="1"/>
  <c r="D33" i="49" s="1"/>
  <c r="D33" i="50" s="1"/>
  <c r="D32" i="61"/>
  <c r="C34" i="32" s="1"/>
  <c r="C34" i="46" s="1"/>
  <c r="C34" i="47" s="1"/>
  <c r="L32" i="61"/>
  <c r="A34" i="32" s="1"/>
  <c r="A34" i="46" s="1"/>
  <c r="A34" i="47" s="1"/>
  <c r="A34" i="48" s="1"/>
  <c r="A34" i="49" s="1"/>
  <c r="A34" i="50" s="1"/>
  <c r="A34" i="51" s="1"/>
  <c r="A34" i="52" s="1"/>
  <c r="A34" i="53" s="1"/>
  <c r="A34" i="55" s="1"/>
  <c r="A34" i="56" s="1"/>
  <c r="A40" i="57" s="1"/>
  <c r="N32" i="61"/>
  <c r="E33" i="61"/>
  <c r="F33" i="61"/>
  <c r="G33" i="61"/>
  <c r="H33" i="61"/>
  <c r="I33" i="61"/>
  <c r="J33" i="61"/>
  <c r="O33" i="61"/>
  <c r="P33" i="61"/>
  <c r="Q33" i="61"/>
  <c r="R33" i="61"/>
  <c r="S33" i="61"/>
  <c r="T33" i="61"/>
  <c r="D35" i="61"/>
  <c r="D36" i="61" s="1"/>
  <c r="Z27" i="61" s="1"/>
  <c r="L35" i="61"/>
  <c r="A37" i="32" s="1"/>
  <c r="A37" i="46" s="1"/>
  <c r="A37" i="47" s="1"/>
  <c r="A37" i="48" s="1"/>
  <c r="A37" i="49" s="1"/>
  <c r="A37" i="50" s="1"/>
  <c r="A37" i="51" s="1"/>
  <c r="A37" i="52" s="1"/>
  <c r="A37" i="53" s="1"/>
  <c r="A37" i="54" s="1"/>
  <c r="N35" i="61"/>
  <c r="N36" i="61" s="1"/>
  <c r="AA27" i="61" s="1"/>
  <c r="E36" i="61"/>
  <c r="F36" i="61"/>
  <c r="G36" i="61"/>
  <c r="H36" i="61"/>
  <c r="I36" i="61"/>
  <c r="J36" i="61"/>
  <c r="O36" i="61"/>
  <c r="P36" i="61"/>
  <c r="Q36" i="61"/>
  <c r="R36" i="61"/>
  <c r="S36" i="61"/>
  <c r="T36" i="61"/>
  <c r="D38" i="61"/>
  <c r="C40" i="48" s="1"/>
  <c r="C40" i="49" s="1"/>
  <c r="C40" i="50" s="1"/>
  <c r="L38" i="61"/>
  <c r="A40" i="32" s="1"/>
  <c r="A40" i="46" s="1"/>
  <c r="A40" i="47" s="1"/>
  <c r="N38" i="61"/>
  <c r="D40" i="48" s="1"/>
  <c r="D39" i="61"/>
  <c r="C41" i="48" s="1"/>
  <c r="L39" i="61"/>
  <c r="A41" i="48" s="1"/>
  <c r="A41" i="49" s="1"/>
  <c r="A41" i="50" s="1"/>
  <c r="A41" i="51" s="1"/>
  <c r="A41" i="52" s="1"/>
  <c r="A41" i="53" s="1"/>
  <c r="N39" i="61"/>
  <c r="D41" i="48" s="1"/>
  <c r="D41" i="49" s="1"/>
  <c r="D41" i="50" s="1"/>
  <c r="D41" i="51" s="1"/>
  <c r="D41" i="52" s="1"/>
  <c r="D41" i="53" s="1"/>
  <c r="D40" i="61"/>
  <c r="C42" i="32" s="1"/>
  <c r="C42" i="46" s="1"/>
  <c r="C42" i="47" s="1"/>
  <c r="L40" i="61"/>
  <c r="N40" i="61"/>
  <c r="D42" i="32" s="1"/>
  <c r="D41" i="61"/>
  <c r="C43" i="48" s="1"/>
  <c r="C43" i="49" s="1"/>
  <c r="C43" i="50" s="1"/>
  <c r="C43" i="51" s="1"/>
  <c r="C43" i="52" s="1"/>
  <c r="C43" i="53" s="1"/>
  <c r="L41" i="61"/>
  <c r="A43" i="48" s="1"/>
  <c r="A43" i="49" s="1"/>
  <c r="A43" i="50" s="1"/>
  <c r="A43" i="51" s="1"/>
  <c r="A43" i="52" s="1"/>
  <c r="A43" i="53" s="1"/>
  <c r="A43" i="54" s="1"/>
  <c r="N41" i="61"/>
  <c r="D43" i="32" s="1"/>
  <c r="D43" i="46" s="1"/>
  <c r="D43" i="47" s="1"/>
  <c r="D42" i="61"/>
  <c r="L42" i="61"/>
  <c r="A44" i="48" s="1"/>
  <c r="A44" i="49" s="1"/>
  <c r="A44" i="50" s="1"/>
  <c r="A44" i="51" s="1"/>
  <c r="A44" i="52" s="1"/>
  <c r="A44" i="53" s="1"/>
  <c r="A44" i="54" s="1"/>
  <c r="N42" i="61"/>
  <c r="D43" i="61"/>
  <c r="C45" i="48" s="1"/>
  <c r="C45" i="49" s="1"/>
  <c r="C45" i="50" s="1"/>
  <c r="C45" i="51" s="1"/>
  <c r="C45" i="52" s="1"/>
  <c r="C45" i="53" s="1"/>
  <c r="N43" i="61"/>
  <c r="D45" i="48" s="1"/>
  <c r="D45" i="49" s="1"/>
  <c r="D45" i="50" s="1"/>
  <c r="D45" i="51" s="1"/>
  <c r="D45" i="52" s="1"/>
  <c r="D45" i="53" s="1"/>
  <c r="D44" i="61"/>
  <c r="N44" i="61"/>
  <c r="C47" i="48"/>
  <c r="D47" i="32"/>
  <c r="C48" i="48"/>
  <c r="C49" i="32"/>
  <c r="C49" i="46" s="1"/>
  <c r="C49" i="47" s="1"/>
  <c r="E48" i="61"/>
  <c r="F48" i="61"/>
  <c r="G48" i="61"/>
  <c r="H48" i="61"/>
  <c r="I48" i="61"/>
  <c r="J48" i="61"/>
  <c r="O48" i="61"/>
  <c r="P48" i="61"/>
  <c r="Q48" i="61"/>
  <c r="R48" i="61"/>
  <c r="S48" i="61"/>
  <c r="T48" i="61"/>
  <c r="P31" i="46"/>
  <c r="H29" i="46"/>
  <c r="J22" i="47"/>
  <c r="H15" i="47"/>
  <c r="H27" i="48"/>
  <c r="G14" i="46"/>
  <c r="G13" i="47"/>
  <c r="I22" i="46"/>
  <c r="J22" i="46"/>
  <c r="K38" i="47"/>
  <c r="B18" i="56"/>
  <c r="B18" i="50"/>
  <c r="H35" i="55"/>
  <c r="E24" i="46"/>
  <c r="E24" i="47" s="1"/>
  <c r="Z30" i="47"/>
  <c r="Z30" i="48" s="1"/>
  <c r="Z30" i="49" s="1"/>
  <c r="Z30" i="50" s="1"/>
  <c r="Z30" i="51" s="1"/>
  <c r="Z30" i="52" s="1"/>
  <c r="Z30" i="53" s="1"/>
  <c r="Z30" i="54" s="1"/>
  <c r="Z30" i="55" s="1"/>
  <c r="Z30" i="56" s="1"/>
  <c r="Z30" i="57" s="1"/>
  <c r="F21" i="32"/>
  <c r="AB13" i="47"/>
  <c r="D49" i="48"/>
  <c r="D49" i="49" s="1"/>
  <c r="D49" i="50" s="1"/>
  <c r="D49" i="51" s="1"/>
  <c r="D49" i="52" s="1"/>
  <c r="D49" i="53" s="1"/>
  <c r="D49" i="32"/>
  <c r="D49" i="46" s="1"/>
  <c r="D49" i="47" s="1"/>
  <c r="B18" i="54"/>
  <c r="B18" i="53"/>
  <c r="B18" i="47"/>
  <c r="A45" i="32"/>
  <c r="A45" i="46" s="1"/>
  <c r="A45" i="47" s="1"/>
  <c r="J52" i="49"/>
  <c r="M52" i="52"/>
  <c r="M10" i="52" s="1"/>
  <c r="P52" i="53"/>
  <c r="P10" i="53" s="1"/>
  <c r="Z14" i="47"/>
  <c r="Z14" i="48" s="1"/>
  <c r="Z14" i="49" s="1"/>
  <c r="Z14" i="50" s="1"/>
  <c r="Z14" i="51" s="1"/>
  <c r="Z14" i="52" s="1"/>
  <c r="Z14" i="53" s="1"/>
  <c r="Z14" i="54" s="1"/>
  <c r="Z14" i="55" s="1"/>
  <c r="Z14" i="56" s="1"/>
  <c r="C48" i="32"/>
  <c r="F19" i="32"/>
  <c r="F19" i="46" s="1"/>
  <c r="D47" i="48"/>
  <c r="E29" i="32"/>
  <c r="G31" i="32"/>
  <c r="X13" i="47"/>
  <c r="X13" i="48" s="1"/>
  <c r="P52" i="49"/>
  <c r="P10" i="49" s="1"/>
  <c r="B18" i="48"/>
  <c r="B18" i="52"/>
  <c r="O52" i="56"/>
  <c r="O10" i="56" s="1"/>
  <c r="H53" i="57"/>
  <c r="H27" i="55"/>
  <c r="K52" i="54"/>
  <c r="K10" i="54" s="1"/>
  <c r="E31" i="32"/>
  <c r="AA42" i="48"/>
  <c r="AA42" i="49" s="1"/>
  <c r="AA42" i="50" s="1"/>
  <c r="AA42" i="51" s="1"/>
  <c r="AA42" i="52" s="1"/>
  <c r="AA42" i="53" s="1"/>
  <c r="AA42" i="54" s="1"/>
  <c r="AA42" i="55" s="1"/>
  <c r="AA42" i="56" s="1"/>
  <c r="H50" i="54" l="1"/>
  <c r="G22" i="55"/>
  <c r="Q52" i="54"/>
  <c r="Q10" i="54" s="1"/>
  <c r="N52" i="55"/>
  <c r="N10" i="55" s="1"/>
  <c r="F46" i="46"/>
  <c r="F46" i="47" s="1"/>
  <c r="E21" i="49"/>
  <c r="E21" i="50" s="1"/>
  <c r="E21" i="51" s="1"/>
  <c r="E21" i="52" s="1"/>
  <c r="E21" i="53" s="1"/>
  <c r="E21" i="54" s="1"/>
  <c r="E21" i="55" s="1"/>
  <c r="E21" i="56" s="1"/>
  <c r="E27" i="57" s="1"/>
  <c r="F18" i="47"/>
  <c r="F18" i="48" s="1"/>
  <c r="F18" i="49" s="1"/>
  <c r="F18" i="50" s="1"/>
  <c r="F18" i="51" s="1"/>
  <c r="F18" i="52" s="1"/>
  <c r="F18" i="53" s="1"/>
  <c r="F18" i="54" s="1"/>
  <c r="F18" i="55" s="1"/>
  <c r="F18" i="56" s="1"/>
  <c r="F24" i="57" s="1"/>
  <c r="H35" i="47"/>
  <c r="G27" i="53"/>
  <c r="G22" i="54"/>
  <c r="E30" i="46"/>
  <c r="H27" i="46"/>
  <c r="F49" i="46"/>
  <c r="F49" i="47" s="1"/>
  <c r="H35" i="48"/>
  <c r="G50" i="55"/>
  <c r="M52" i="55"/>
  <c r="M10" i="55" s="1"/>
  <c r="J52" i="56"/>
  <c r="J65" i="56" s="1"/>
  <c r="J66" i="56" s="1"/>
  <c r="H28" i="57"/>
  <c r="F19" i="47"/>
  <c r="F19" i="48" s="1"/>
  <c r="F26" i="46"/>
  <c r="F26" i="47" s="1"/>
  <c r="F26" i="48" s="1"/>
  <c r="F26" i="49" s="1"/>
  <c r="F26" i="50" s="1"/>
  <c r="F26" i="51" s="1"/>
  <c r="F26" i="52" s="1"/>
  <c r="F26" i="53" s="1"/>
  <c r="F26" i="54" s="1"/>
  <c r="F26" i="55" s="1"/>
  <c r="F26" i="56" s="1"/>
  <c r="F32" i="57" s="1"/>
  <c r="F21" i="46"/>
  <c r="F21" i="47" s="1"/>
  <c r="F21" i="48" s="1"/>
  <c r="F21" i="49" s="1"/>
  <c r="F21" i="50" s="1"/>
  <c r="F21" i="51" s="1"/>
  <c r="F21" i="52" s="1"/>
  <c r="F21" i="53" s="1"/>
  <c r="F21" i="54" s="1"/>
  <c r="F21" i="55" s="1"/>
  <c r="F21" i="56" s="1"/>
  <c r="F27" i="57" s="1"/>
  <c r="R52" i="46"/>
  <c r="R10" i="46" s="1"/>
  <c r="N52" i="50"/>
  <c r="N10" i="50" s="1"/>
  <c r="H35" i="50"/>
  <c r="H35" i="52"/>
  <c r="G35" i="53"/>
  <c r="I52" i="55"/>
  <c r="I10" i="55" s="1"/>
  <c r="G33" i="57"/>
  <c r="G55" i="57" s="1"/>
  <c r="E19" i="49"/>
  <c r="E19" i="50" s="1"/>
  <c r="E19" i="51" s="1"/>
  <c r="E19" i="52" s="1"/>
  <c r="E19" i="53" s="1"/>
  <c r="E19" i="54" s="1"/>
  <c r="E19" i="55" s="1"/>
  <c r="E19" i="56" s="1"/>
  <c r="E25" i="57" s="1"/>
  <c r="F20" i="46"/>
  <c r="F20" i="47" s="1"/>
  <c r="E13" i="46"/>
  <c r="E13" i="47" s="1"/>
  <c r="E49" i="46"/>
  <c r="E49" i="47" s="1"/>
  <c r="E43" i="46"/>
  <c r="E43" i="47" s="1"/>
  <c r="Q52" i="46"/>
  <c r="Q10" i="46" s="1"/>
  <c r="E17" i="46"/>
  <c r="E17" i="47" s="1"/>
  <c r="E17" i="48" s="1"/>
  <c r="E17" i="49" s="1"/>
  <c r="E17" i="50" s="1"/>
  <c r="E17" i="51" s="1"/>
  <c r="E17" i="52" s="1"/>
  <c r="E17" i="53" s="1"/>
  <c r="E17" i="54" s="1"/>
  <c r="E17" i="55" s="1"/>
  <c r="E17" i="56" s="1"/>
  <c r="E23" i="57" s="1"/>
  <c r="H50" i="53"/>
  <c r="G22" i="53"/>
  <c r="G50" i="54"/>
  <c r="H22" i="55"/>
  <c r="H22" i="56"/>
  <c r="G22" i="56"/>
  <c r="F25" i="46"/>
  <c r="F24" i="46"/>
  <c r="F27" i="46" s="1"/>
  <c r="G35" i="55"/>
  <c r="G31" i="55"/>
  <c r="N52" i="56"/>
  <c r="N10" i="56" s="1"/>
  <c r="H31" i="56"/>
  <c r="F43" i="46"/>
  <c r="F41" i="46"/>
  <c r="F33" i="46"/>
  <c r="F33" i="47" s="1"/>
  <c r="F33" i="48" s="1"/>
  <c r="N52" i="46"/>
  <c r="N10" i="46" s="1"/>
  <c r="F49" i="49"/>
  <c r="G31" i="49"/>
  <c r="H31" i="32"/>
  <c r="F19" i="49"/>
  <c r="F19" i="50" s="1"/>
  <c r="F19" i="51" s="1"/>
  <c r="F19" i="52" s="1"/>
  <c r="F19" i="53" s="1"/>
  <c r="F19" i="54" s="1"/>
  <c r="F19" i="55" s="1"/>
  <c r="F19" i="56" s="1"/>
  <c r="F25" i="57" s="1"/>
  <c r="H27" i="32"/>
  <c r="F45" i="46"/>
  <c r="E41" i="46"/>
  <c r="E41" i="47" s="1"/>
  <c r="E41" i="48" s="1"/>
  <c r="G35" i="47"/>
  <c r="G27" i="47"/>
  <c r="G31" i="48"/>
  <c r="N52" i="49"/>
  <c r="N10" i="49" s="1"/>
  <c r="H35" i="53"/>
  <c r="M52" i="54"/>
  <c r="M10" i="54" s="1"/>
  <c r="I52" i="54"/>
  <c r="G35" i="54"/>
  <c r="G31" i="54"/>
  <c r="K52" i="56"/>
  <c r="K10" i="56" s="1"/>
  <c r="H31" i="50"/>
  <c r="H31" i="51"/>
  <c r="H50" i="56"/>
  <c r="L52" i="56"/>
  <c r="L10" i="56" s="1"/>
  <c r="M52" i="51"/>
  <c r="M10" i="51" s="1"/>
  <c r="M52" i="49"/>
  <c r="M10" i="49" s="1"/>
  <c r="AC53" i="46"/>
  <c r="G27" i="46"/>
  <c r="M52" i="48"/>
  <c r="M10" i="48" s="1"/>
  <c r="F35" i="32"/>
  <c r="F34" i="46"/>
  <c r="G50" i="46"/>
  <c r="N52" i="53"/>
  <c r="N10" i="53" s="1"/>
  <c r="F31" i="32"/>
  <c r="H31" i="46"/>
  <c r="F43" i="47"/>
  <c r="F43" i="48" s="1"/>
  <c r="F43" i="49" s="1"/>
  <c r="F43" i="50" s="1"/>
  <c r="F43" i="51" s="1"/>
  <c r="F43" i="52" s="1"/>
  <c r="F43" i="53" s="1"/>
  <c r="F43" i="54" s="1"/>
  <c r="F43" i="55" s="1"/>
  <c r="F43" i="56" s="1"/>
  <c r="F49" i="57" s="1"/>
  <c r="L52" i="47"/>
  <c r="L10" i="47" s="1"/>
  <c r="H31" i="49"/>
  <c r="H35" i="51"/>
  <c r="H31" i="52"/>
  <c r="P52" i="52"/>
  <c r="P10" i="52" s="1"/>
  <c r="Q52" i="53"/>
  <c r="Q10" i="53" s="1"/>
  <c r="M52" i="53"/>
  <c r="M10" i="53" s="1"/>
  <c r="I52" i="53"/>
  <c r="I65" i="53" s="1"/>
  <c r="I66" i="53" s="1"/>
  <c r="H31" i="53"/>
  <c r="H22" i="54"/>
  <c r="L52" i="55"/>
  <c r="L10" i="55" s="1"/>
  <c r="H31" i="55"/>
  <c r="G50" i="56"/>
  <c r="G35" i="56"/>
  <c r="G31" i="56"/>
  <c r="T61" i="57"/>
  <c r="J10" i="49"/>
  <c r="J65" i="49"/>
  <c r="J66" i="49" s="1"/>
  <c r="F45" i="47"/>
  <c r="F45" i="48" s="1"/>
  <c r="F45" i="49" s="1"/>
  <c r="F45" i="50" s="1"/>
  <c r="F45" i="51" s="1"/>
  <c r="F45" i="52" s="1"/>
  <c r="F45" i="53" s="1"/>
  <c r="F45" i="54" s="1"/>
  <c r="F45" i="55" s="1"/>
  <c r="F45" i="56" s="1"/>
  <c r="F51" i="57" s="1"/>
  <c r="E44" i="46"/>
  <c r="E44" i="47" s="1"/>
  <c r="E44" i="48" s="1"/>
  <c r="E44" i="49" s="1"/>
  <c r="E44" i="50" s="1"/>
  <c r="E44" i="51" s="1"/>
  <c r="E44" i="52" s="1"/>
  <c r="E44" i="53" s="1"/>
  <c r="E44" i="54" s="1"/>
  <c r="E44" i="55" s="1"/>
  <c r="E44" i="56" s="1"/>
  <c r="E50" i="57" s="1"/>
  <c r="E43" i="48"/>
  <c r="E43" i="49" s="1"/>
  <c r="E43" i="50" s="1"/>
  <c r="E43" i="51" s="1"/>
  <c r="E43" i="52" s="1"/>
  <c r="E43" i="53" s="1"/>
  <c r="E43" i="54" s="1"/>
  <c r="E43" i="55" s="1"/>
  <c r="E43" i="56" s="1"/>
  <c r="E49" i="57" s="1"/>
  <c r="E25" i="46"/>
  <c r="E25" i="47" s="1"/>
  <c r="E25" i="48" s="1"/>
  <c r="E25" i="49" s="1"/>
  <c r="E25" i="50" s="1"/>
  <c r="E25" i="51" s="1"/>
  <c r="E25" i="52" s="1"/>
  <c r="E25" i="53" s="1"/>
  <c r="E25" i="54" s="1"/>
  <c r="E25" i="55" s="1"/>
  <c r="E25" i="56" s="1"/>
  <c r="E31" i="57" s="1"/>
  <c r="E20" i="46"/>
  <c r="F14" i="47"/>
  <c r="F14" i="48" s="1"/>
  <c r="F14" i="49" s="1"/>
  <c r="F14" i="50" s="1"/>
  <c r="F14" i="51" s="1"/>
  <c r="F14" i="52" s="1"/>
  <c r="F14" i="53" s="1"/>
  <c r="F14" i="54" s="1"/>
  <c r="F14" i="55" s="1"/>
  <c r="F14" i="56" s="1"/>
  <c r="F20" i="57" s="1"/>
  <c r="G35" i="46"/>
  <c r="G35" i="48"/>
  <c r="I52" i="49"/>
  <c r="I65" i="49" s="1"/>
  <c r="I66" i="49" s="1"/>
  <c r="G31" i="50"/>
  <c r="O52" i="50"/>
  <c r="O10" i="50" s="1"/>
  <c r="G50" i="52"/>
  <c r="H35" i="54"/>
  <c r="E35" i="32"/>
  <c r="Z53" i="32"/>
  <c r="E30" i="47"/>
  <c r="E30" i="48" s="1"/>
  <c r="E30" i="49" s="1"/>
  <c r="E30" i="50" s="1"/>
  <c r="E30" i="51" s="1"/>
  <c r="E30" i="52" s="1"/>
  <c r="E30" i="53" s="1"/>
  <c r="E30" i="54" s="1"/>
  <c r="E30" i="55" s="1"/>
  <c r="E30" i="56" s="1"/>
  <c r="E36" i="57" s="1"/>
  <c r="E18" i="46"/>
  <c r="E18" i="47" s="1"/>
  <c r="E18" i="48" s="1"/>
  <c r="E18" i="49" s="1"/>
  <c r="E18" i="50" s="1"/>
  <c r="E18" i="51" s="1"/>
  <c r="E18" i="52" s="1"/>
  <c r="E18" i="53" s="1"/>
  <c r="E18" i="54" s="1"/>
  <c r="E18" i="55" s="1"/>
  <c r="E18" i="56" s="1"/>
  <c r="E24" i="57" s="1"/>
  <c r="E16" i="46"/>
  <c r="E16" i="47" s="1"/>
  <c r="E16" i="48" s="1"/>
  <c r="E16" i="49" s="1"/>
  <c r="E16" i="50" s="1"/>
  <c r="E16" i="51" s="1"/>
  <c r="E16" i="52" s="1"/>
  <c r="E16" i="53" s="1"/>
  <c r="E16" i="54" s="1"/>
  <c r="E16" i="55" s="1"/>
  <c r="E16" i="56" s="1"/>
  <c r="E22" i="57" s="1"/>
  <c r="E49" i="49"/>
  <c r="E49" i="50" s="1"/>
  <c r="E49" i="51" s="1"/>
  <c r="E49" i="52" s="1"/>
  <c r="E49" i="53" s="1"/>
  <c r="E49" i="54" s="1"/>
  <c r="E49" i="55" s="1"/>
  <c r="E49" i="56" s="1"/>
  <c r="H50" i="51"/>
  <c r="H27" i="51"/>
  <c r="H27" i="53"/>
  <c r="L52" i="53"/>
  <c r="L10" i="53" s="1"/>
  <c r="H50" i="55"/>
  <c r="R52" i="55"/>
  <c r="R10" i="55" s="1"/>
  <c r="A40" i="48"/>
  <c r="A40" i="49" s="1"/>
  <c r="A40" i="50" s="1"/>
  <c r="A40" i="51" s="1"/>
  <c r="A40" i="52" s="1"/>
  <c r="A40" i="53" s="1"/>
  <c r="A40" i="55" s="1"/>
  <c r="A40" i="56" s="1"/>
  <c r="A46" i="57" s="1"/>
  <c r="D33" i="32"/>
  <c r="N29" i="61"/>
  <c r="AA25" i="61" s="1"/>
  <c r="B19" i="48"/>
  <c r="B19" i="47"/>
  <c r="B19" i="50"/>
  <c r="B15" i="49"/>
  <c r="B19" i="53"/>
  <c r="L2" i="56"/>
  <c r="L2" i="57"/>
  <c r="D20" i="32"/>
  <c r="D20" i="46" s="1"/>
  <c r="D20" i="47" s="1"/>
  <c r="A41" i="32"/>
  <c r="A41" i="46" s="1"/>
  <c r="A41" i="47" s="1"/>
  <c r="D26" i="32"/>
  <c r="D26" i="46" s="1"/>
  <c r="D26" i="47" s="1"/>
  <c r="C26" i="32"/>
  <c r="C26" i="46" s="1"/>
  <c r="C26" i="47" s="1"/>
  <c r="C33" i="32"/>
  <c r="C35" i="32" s="1"/>
  <c r="I10" i="54"/>
  <c r="I65" i="54"/>
  <c r="A21" i="55"/>
  <c r="A21" i="56" s="1"/>
  <c r="A27" i="57" s="1"/>
  <c r="A21" i="54"/>
  <c r="F25" i="47"/>
  <c r="F25" i="48" s="1"/>
  <c r="F25" i="49" s="1"/>
  <c r="F25" i="50" s="1"/>
  <c r="F25" i="51" s="1"/>
  <c r="F25" i="52" s="1"/>
  <c r="F25" i="53" s="1"/>
  <c r="F25" i="54" s="1"/>
  <c r="F25" i="55" s="1"/>
  <c r="F25" i="56" s="1"/>
  <c r="F31" i="57" s="1"/>
  <c r="F46" i="48"/>
  <c r="F46" i="49" s="1"/>
  <c r="F46" i="50" s="1"/>
  <c r="F46" i="51" s="1"/>
  <c r="F46" i="52" s="1"/>
  <c r="F46" i="53" s="1"/>
  <c r="F46" i="54" s="1"/>
  <c r="F46" i="55" s="1"/>
  <c r="F46" i="56" s="1"/>
  <c r="F52" i="57" s="1"/>
  <c r="H50" i="49"/>
  <c r="L52" i="49"/>
  <c r="L10" i="49" s="1"/>
  <c r="D19" i="32"/>
  <c r="D19" i="46" s="1"/>
  <c r="D19" i="47" s="1"/>
  <c r="C18" i="32"/>
  <c r="C18" i="46" s="1"/>
  <c r="C18" i="47" s="1"/>
  <c r="K52" i="53"/>
  <c r="K10" i="53" s="1"/>
  <c r="I52" i="52"/>
  <c r="E46" i="46"/>
  <c r="E46" i="47" s="1"/>
  <c r="E46" i="48" s="1"/>
  <c r="E46" i="49" s="1"/>
  <c r="E46" i="50" s="1"/>
  <c r="E46" i="51" s="1"/>
  <c r="E46" i="52" s="1"/>
  <c r="E46" i="53" s="1"/>
  <c r="E46" i="54" s="1"/>
  <c r="E46" i="55" s="1"/>
  <c r="E46" i="56" s="1"/>
  <c r="E52" i="57" s="1"/>
  <c r="E40" i="46"/>
  <c r="E40" i="47" s="1"/>
  <c r="E40" i="48" s="1"/>
  <c r="E40" i="49" s="1"/>
  <c r="E40" i="50" s="1"/>
  <c r="E40" i="51" s="1"/>
  <c r="E40" i="52" s="1"/>
  <c r="E40" i="53" s="1"/>
  <c r="E40" i="54" s="1"/>
  <c r="E40" i="55" s="1"/>
  <c r="E40" i="56" s="1"/>
  <c r="E46" i="57" s="1"/>
  <c r="G50" i="53"/>
  <c r="J10" i="56"/>
  <c r="K52" i="52"/>
  <c r="K10" i="52" s="1"/>
  <c r="J52" i="50"/>
  <c r="J65" i="50" s="1"/>
  <c r="J66" i="50" s="1"/>
  <c r="J52" i="46"/>
  <c r="J65" i="46" s="1"/>
  <c r="J66" i="46" s="1"/>
  <c r="K52" i="46"/>
  <c r="K10" i="46" s="1"/>
  <c r="J52" i="54"/>
  <c r="J65" i="54" s="1"/>
  <c r="J66" i="54" s="1"/>
  <c r="E26" i="46"/>
  <c r="E26" i="47" s="1"/>
  <c r="E26" i="48" s="1"/>
  <c r="E26" i="49" s="1"/>
  <c r="E26" i="50" s="1"/>
  <c r="E26" i="51" s="1"/>
  <c r="E26" i="52" s="1"/>
  <c r="E26" i="53" s="1"/>
  <c r="E26" i="54" s="1"/>
  <c r="E26" i="55" s="1"/>
  <c r="E26" i="56" s="1"/>
  <c r="E32" i="57" s="1"/>
  <c r="E27" i="32"/>
  <c r="G27" i="32"/>
  <c r="G27" i="49"/>
  <c r="I52" i="56"/>
  <c r="I65" i="56" s="1"/>
  <c r="H27" i="50"/>
  <c r="G27" i="54"/>
  <c r="G22" i="52"/>
  <c r="H22" i="53"/>
  <c r="H22" i="51"/>
  <c r="H27" i="52"/>
  <c r="I52" i="51"/>
  <c r="I65" i="51" s="1"/>
  <c r="I52" i="50"/>
  <c r="G22" i="50"/>
  <c r="G50" i="49"/>
  <c r="H22" i="49"/>
  <c r="F37" i="32"/>
  <c r="F38" i="32" s="1"/>
  <c r="G50" i="32"/>
  <c r="G38" i="32"/>
  <c r="F27" i="32"/>
  <c r="E34" i="48"/>
  <c r="E34" i="49" s="1"/>
  <c r="E34" i="50" s="1"/>
  <c r="E34" i="51" s="1"/>
  <c r="E34" i="52" s="1"/>
  <c r="E34" i="53" s="1"/>
  <c r="E34" i="54" s="1"/>
  <c r="E34" i="55" s="1"/>
  <c r="E34" i="56" s="1"/>
  <c r="E40" i="57" s="1"/>
  <c r="E35" i="47"/>
  <c r="Q52" i="32"/>
  <c r="H31" i="48"/>
  <c r="AB53" i="46"/>
  <c r="H50" i="32"/>
  <c r="F29" i="46"/>
  <c r="AA53" i="32"/>
  <c r="AB53" i="32"/>
  <c r="H50" i="50"/>
  <c r="L52" i="50"/>
  <c r="L10" i="50" s="1"/>
  <c r="G50" i="51"/>
  <c r="G27" i="50"/>
  <c r="H22" i="52"/>
  <c r="AC53" i="47"/>
  <c r="A42" i="32"/>
  <c r="A42" i="46" s="1"/>
  <c r="A42" i="47" s="1"/>
  <c r="A42" i="48"/>
  <c r="A42" i="49" s="1"/>
  <c r="A42" i="50" s="1"/>
  <c r="A42" i="51" s="1"/>
  <c r="A42" i="52" s="1"/>
  <c r="A42" i="53" s="1"/>
  <c r="A42" i="54" s="1"/>
  <c r="F49" i="50"/>
  <c r="F49" i="51" s="1"/>
  <c r="F49" i="52" s="1"/>
  <c r="F49" i="53" s="1"/>
  <c r="F49" i="54" s="1"/>
  <c r="F49" i="55" s="1"/>
  <c r="F49" i="56" s="1"/>
  <c r="K52" i="50"/>
  <c r="K10" i="50" s="1"/>
  <c r="H31" i="54"/>
  <c r="H27" i="54"/>
  <c r="M52" i="56"/>
  <c r="M10" i="56" s="1"/>
  <c r="M52" i="46"/>
  <c r="M10" i="46" s="1"/>
  <c r="E42" i="46"/>
  <c r="E42" i="47" s="1"/>
  <c r="E42" i="48" s="1"/>
  <c r="E42" i="49" s="1"/>
  <c r="E42" i="50" s="1"/>
  <c r="E42" i="51" s="1"/>
  <c r="E42" i="52" s="1"/>
  <c r="E42" i="53" s="1"/>
  <c r="E42" i="54" s="1"/>
  <c r="E42" i="55" s="1"/>
  <c r="E42" i="56" s="1"/>
  <c r="E48" i="57" s="1"/>
  <c r="R52" i="51"/>
  <c r="R10" i="51" s="1"/>
  <c r="N52" i="51"/>
  <c r="N10" i="51" s="1"/>
  <c r="G31" i="51"/>
  <c r="R52" i="52"/>
  <c r="R10" i="52" s="1"/>
  <c r="J52" i="52"/>
  <c r="K52" i="55"/>
  <c r="K10" i="55" s="1"/>
  <c r="P52" i="56"/>
  <c r="P10" i="56" s="1"/>
  <c r="O52" i="32"/>
  <c r="O10" i="32" s="1"/>
  <c r="K52" i="32"/>
  <c r="K10" i="32" s="1"/>
  <c r="E45" i="47"/>
  <c r="E45" i="48" s="1"/>
  <c r="E45" i="49" s="1"/>
  <c r="E45" i="50" s="1"/>
  <c r="E45" i="51" s="1"/>
  <c r="E45" i="52" s="1"/>
  <c r="E45" i="53" s="1"/>
  <c r="E45" i="54" s="1"/>
  <c r="E45" i="55" s="1"/>
  <c r="E45" i="56" s="1"/>
  <c r="E51" i="57" s="1"/>
  <c r="F44" i="46"/>
  <c r="F44" i="47" s="1"/>
  <c r="F44" i="48" s="1"/>
  <c r="F44" i="49" s="1"/>
  <c r="F44" i="50" s="1"/>
  <c r="F44" i="51" s="1"/>
  <c r="F44" i="52" s="1"/>
  <c r="F44" i="53" s="1"/>
  <c r="F44" i="54" s="1"/>
  <c r="F44" i="55" s="1"/>
  <c r="F44" i="56" s="1"/>
  <c r="F50" i="57" s="1"/>
  <c r="F42" i="46"/>
  <c r="F42" i="47" s="1"/>
  <c r="F42" i="48" s="1"/>
  <c r="F42" i="49" s="1"/>
  <c r="F42" i="50" s="1"/>
  <c r="F42" i="51" s="1"/>
  <c r="F42" i="52" s="1"/>
  <c r="F42" i="53" s="1"/>
  <c r="F42" i="54" s="1"/>
  <c r="F42" i="55" s="1"/>
  <c r="F42" i="56" s="1"/>
  <c r="F48" i="57" s="1"/>
  <c r="F15" i="46"/>
  <c r="G31" i="47"/>
  <c r="N52" i="48"/>
  <c r="N10" i="48" s="1"/>
  <c r="J52" i="48"/>
  <c r="J65" i="48" s="1"/>
  <c r="J66" i="48" s="1"/>
  <c r="Q52" i="51"/>
  <c r="Q10" i="51" s="1"/>
  <c r="G35" i="51"/>
  <c r="G22" i="51"/>
  <c r="H50" i="52"/>
  <c r="L52" i="52"/>
  <c r="L10" i="52" s="1"/>
  <c r="G35" i="52"/>
  <c r="G31" i="53"/>
  <c r="G52" i="53" s="1"/>
  <c r="G8" i="53" s="1"/>
  <c r="I55" i="57"/>
  <c r="I66" i="57" s="1"/>
  <c r="I67" i="57" s="1"/>
  <c r="R52" i="32"/>
  <c r="G31" i="46"/>
  <c r="R52" i="47"/>
  <c r="R10" i="47" s="1"/>
  <c r="Q52" i="47"/>
  <c r="Q10" i="47" s="1"/>
  <c r="P52" i="47"/>
  <c r="P10" i="47" s="1"/>
  <c r="K52" i="49"/>
  <c r="K10" i="49" s="1"/>
  <c r="H27" i="49"/>
  <c r="P52" i="51"/>
  <c r="P10" i="51" s="1"/>
  <c r="L52" i="51"/>
  <c r="L10" i="51" s="1"/>
  <c r="O52" i="52"/>
  <c r="O10" i="52" s="1"/>
  <c r="J52" i="53"/>
  <c r="R52" i="54"/>
  <c r="R10" i="54" s="1"/>
  <c r="P52" i="54"/>
  <c r="P10" i="54" s="1"/>
  <c r="L52" i="54"/>
  <c r="L10" i="54" s="1"/>
  <c r="C30" i="32"/>
  <c r="C30" i="46" s="1"/>
  <c r="C30" i="47" s="1"/>
  <c r="A43" i="32"/>
  <c r="A43" i="46" s="1"/>
  <c r="A43" i="47" s="1"/>
  <c r="D15" i="32"/>
  <c r="D15" i="46" s="1"/>
  <c r="D15" i="47" s="1"/>
  <c r="A26" i="55"/>
  <c r="A26" i="56" s="1"/>
  <c r="A32" i="57" s="1"/>
  <c r="A26" i="54"/>
  <c r="D24" i="48"/>
  <c r="D24" i="49" s="1"/>
  <c r="D24" i="50" s="1"/>
  <c r="A44" i="32"/>
  <c r="A44" i="46" s="1"/>
  <c r="A44" i="47" s="1"/>
  <c r="C13" i="48"/>
  <c r="C13" i="49" s="1"/>
  <c r="C13" i="50" s="1"/>
  <c r="C45" i="32"/>
  <c r="C45" i="46" s="1"/>
  <c r="C45" i="47" s="1"/>
  <c r="D46" i="48"/>
  <c r="D46" i="49" s="1"/>
  <c r="D46" i="50" s="1"/>
  <c r="D46" i="51" s="1"/>
  <c r="D46" i="52" s="1"/>
  <c r="D46" i="53" s="1"/>
  <c r="AA29" i="61"/>
  <c r="D44" i="48"/>
  <c r="D44" i="49" s="1"/>
  <c r="D44" i="50" s="1"/>
  <c r="D44" i="51" s="1"/>
  <c r="D44" i="52" s="1"/>
  <c r="D44" i="53" s="1"/>
  <c r="D44" i="55" s="1"/>
  <c r="D44" i="56" s="1"/>
  <c r="D50" i="57" s="1"/>
  <c r="C46" i="32"/>
  <c r="C46" i="46" s="1"/>
  <c r="C46" i="47" s="1"/>
  <c r="Z29" i="61"/>
  <c r="C44" i="48"/>
  <c r="C44" i="49" s="1"/>
  <c r="C44" i="50" s="1"/>
  <c r="C44" i="51" s="1"/>
  <c r="C44" i="52" s="1"/>
  <c r="C44" i="53" s="1"/>
  <c r="C44" i="54" s="1"/>
  <c r="B20" i="56"/>
  <c r="B13" i="55"/>
  <c r="B20" i="50"/>
  <c r="B17" i="47"/>
  <c r="B18" i="46"/>
  <c r="B18" i="55"/>
  <c r="B19" i="55"/>
  <c r="B19" i="56"/>
  <c r="B17" i="48"/>
  <c r="B14" i="53"/>
  <c r="B13" i="49"/>
  <c r="B19" i="54"/>
  <c r="B13" i="54"/>
  <c r="B19" i="52"/>
  <c r="A15" i="55"/>
  <c r="A15" i="56" s="1"/>
  <c r="A21" i="57" s="1"/>
  <c r="A15" i="54"/>
  <c r="A49" i="55"/>
  <c r="A49" i="56" s="1"/>
  <c r="A49" i="54"/>
  <c r="N33" i="61"/>
  <c r="AA26" i="61" s="1"/>
  <c r="D17" i="48"/>
  <c r="D17" i="49" s="1"/>
  <c r="D17" i="50" s="1"/>
  <c r="D17" i="51" s="1"/>
  <c r="D17" i="52" s="1"/>
  <c r="D17" i="53" s="1"/>
  <c r="D17" i="55" s="1"/>
  <c r="D17" i="56" s="1"/>
  <c r="D23" i="57" s="1"/>
  <c r="D43" i="48"/>
  <c r="D43" i="49" s="1"/>
  <c r="D43" i="50" s="1"/>
  <c r="D43" i="51" s="1"/>
  <c r="D43" i="52" s="1"/>
  <c r="D43" i="53" s="1"/>
  <c r="D43" i="55" s="1"/>
  <c r="D43" i="56" s="1"/>
  <c r="D49" i="57" s="1"/>
  <c r="D44" i="32"/>
  <c r="D44" i="46" s="1"/>
  <c r="D44" i="47" s="1"/>
  <c r="C34" i="48"/>
  <c r="C34" i="49" s="1"/>
  <c r="C34" i="50" s="1"/>
  <c r="C34" i="51" s="1"/>
  <c r="C34" i="52" s="1"/>
  <c r="C34" i="53" s="1"/>
  <c r="C34" i="54" s="1"/>
  <c r="C19" i="32"/>
  <c r="C19" i="46" s="1"/>
  <c r="C19" i="47" s="1"/>
  <c r="E9" i="57"/>
  <c r="B16" i="49"/>
  <c r="C20" i="48"/>
  <c r="C20" i="49" s="1"/>
  <c r="C20" i="50" s="1"/>
  <c r="C20" i="51" s="1"/>
  <c r="C20" i="52" s="1"/>
  <c r="C20" i="53" s="1"/>
  <c r="C20" i="54" s="1"/>
  <c r="D45" i="32"/>
  <c r="D45" i="46" s="1"/>
  <c r="D45" i="47" s="1"/>
  <c r="C46" i="48"/>
  <c r="C46" i="49" s="1"/>
  <c r="C46" i="50" s="1"/>
  <c r="C46" i="51" s="1"/>
  <c r="C46" i="52" s="1"/>
  <c r="C46" i="53" s="1"/>
  <c r="C42" i="48"/>
  <c r="C42" i="49" s="1"/>
  <c r="C42" i="50" s="1"/>
  <c r="C42" i="51" s="1"/>
  <c r="C42" i="52" s="1"/>
  <c r="C42" i="53" s="1"/>
  <c r="C42" i="54" s="1"/>
  <c r="C44" i="32"/>
  <c r="C44" i="46" s="1"/>
  <c r="C44" i="47" s="1"/>
  <c r="D29" i="61"/>
  <c r="Z25" i="61" s="1"/>
  <c r="I50" i="61"/>
  <c r="N25" i="61"/>
  <c r="AA24" i="61" s="1"/>
  <c r="D18" i="48"/>
  <c r="D18" i="49" s="1"/>
  <c r="D18" i="50" s="1"/>
  <c r="D18" i="51" s="1"/>
  <c r="D18" i="52" s="1"/>
  <c r="D18" i="53" s="1"/>
  <c r="C49" i="48"/>
  <c r="C49" i="49" s="1"/>
  <c r="C49" i="50" s="1"/>
  <c r="C49" i="51" s="1"/>
  <c r="C49" i="52" s="1"/>
  <c r="C49" i="53" s="1"/>
  <c r="C49" i="55" s="1"/>
  <c r="C49" i="56" s="1"/>
  <c r="C47" i="32"/>
  <c r="D14" i="32"/>
  <c r="D14" i="46" s="1"/>
  <c r="D14" i="47" s="1"/>
  <c r="D41" i="32"/>
  <c r="D41" i="46" s="1"/>
  <c r="D41" i="47" s="1"/>
  <c r="D46" i="32"/>
  <c r="D46" i="46" s="1"/>
  <c r="D46" i="47" s="1"/>
  <c r="P50" i="61"/>
  <c r="AA32" i="61" s="1"/>
  <c r="L8" i="49" s="1"/>
  <c r="D42" i="48"/>
  <c r="D42" i="49" s="1"/>
  <c r="D42" i="50" s="1"/>
  <c r="D42" i="51" s="1"/>
  <c r="D42" i="52" s="1"/>
  <c r="D42" i="53" s="1"/>
  <c r="D42" i="55" s="1"/>
  <c r="D42" i="56" s="1"/>
  <c r="D48" i="57" s="1"/>
  <c r="D37" i="48"/>
  <c r="D38" i="48" s="1"/>
  <c r="D37" i="32"/>
  <c r="D38" i="32" s="1"/>
  <c r="D25" i="32"/>
  <c r="D25" i="46" s="1"/>
  <c r="D25" i="47" s="1"/>
  <c r="S50" i="61"/>
  <c r="N20" i="61"/>
  <c r="AA23" i="61" s="1"/>
  <c r="D13" i="48"/>
  <c r="D13" i="49" s="1"/>
  <c r="D13" i="50" s="1"/>
  <c r="C24" i="48"/>
  <c r="C24" i="49" s="1"/>
  <c r="C24" i="50" s="1"/>
  <c r="C16" i="32"/>
  <c r="C16" i="46" s="1"/>
  <c r="C16" i="47" s="1"/>
  <c r="C43" i="32"/>
  <c r="C43" i="46" s="1"/>
  <c r="C43" i="47" s="1"/>
  <c r="C40" i="32"/>
  <c r="C40" i="46" s="1"/>
  <c r="C40" i="47" s="1"/>
  <c r="C37" i="32"/>
  <c r="C37" i="46" s="1"/>
  <c r="C38" i="46" s="1"/>
  <c r="C25" i="48"/>
  <c r="C25" i="49" s="1"/>
  <c r="C25" i="50" s="1"/>
  <c r="C25" i="51" s="1"/>
  <c r="C25" i="52" s="1"/>
  <c r="C25" i="53" s="1"/>
  <c r="C25" i="54" s="1"/>
  <c r="C24" i="47"/>
  <c r="D25" i="61"/>
  <c r="Z24" i="61" s="1"/>
  <c r="C17" i="32"/>
  <c r="C17" i="46" s="1"/>
  <c r="C17" i="47" s="1"/>
  <c r="D20" i="61"/>
  <c r="Z23" i="61" s="1"/>
  <c r="A34" i="54"/>
  <c r="A45" i="55"/>
  <c r="A45" i="56" s="1"/>
  <c r="A51" i="57" s="1"/>
  <c r="A45" i="54"/>
  <c r="B14" i="51"/>
  <c r="B14" i="50"/>
  <c r="B14" i="49"/>
  <c r="B14" i="56"/>
  <c r="B16" i="53"/>
  <c r="B17" i="52"/>
  <c r="B16" i="54"/>
  <c r="B17" i="50"/>
  <c r="B17" i="55"/>
  <c r="B16" i="55"/>
  <c r="B14" i="48"/>
  <c r="B17" i="51"/>
  <c r="B16" i="46"/>
  <c r="B16" i="48"/>
  <c r="B14" i="46"/>
  <c r="B14" i="54"/>
  <c r="B14" i="55"/>
  <c r="B17" i="53"/>
  <c r="B17" i="49"/>
  <c r="B16" i="52"/>
  <c r="B16" i="51"/>
  <c r="B14" i="47"/>
  <c r="B17" i="46"/>
  <c r="B17" i="54"/>
  <c r="B13" i="46"/>
  <c r="B13" i="56"/>
  <c r="B13" i="51"/>
  <c r="B13" i="53"/>
  <c r="B13" i="50"/>
  <c r="B13" i="48"/>
  <c r="B13" i="47"/>
  <c r="C26" i="54"/>
  <c r="C26" i="55"/>
  <c r="C26" i="56" s="1"/>
  <c r="C32" i="57" s="1"/>
  <c r="A25" i="54"/>
  <c r="A25" i="55"/>
  <c r="A25" i="56" s="1"/>
  <c r="A31" i="57" s="1"/>
  <c r="D19" i="55"/>
  <c r="D19" i="56" s="1"/>
  <c r="D25" i="57" s="1"/>
  <c r="D19" i="54"/>
  <c r="A20" i="54"/>
  <c r="A20" i="55"/>
  <c r="A20" i="56" s="1"/>
  <c r="A26" i="57" s="1"/>
  <c r="A13" i="54"/>
  <c r="A13" i="55"/>
  <c r="A13" i="56" s="1"/>
  <c r="A19" i="57" s="1"/>
  <c r="A24" i="54"/>
  <c r="A24" i="55"/>
  <c r="A24" i="56" s="1"/>
  <c r="A30" i="57" s="1"/>
  <c r="C19" i="54"/>
  <c r="C19" i="55"/>
  <c r="C19" i="56" s="1"/>
  <c r="C25" i="57" s="1"/>
  <c r="D45" i="54"/>
  <c r="D45" i="55"/>
  <c r="D45" i="56" s="1"/>
  <c r="D51" i="57" s="1"/>
  <c r="C30" i="54"/>
  <c r="C30" i="55"/>
  <c r="C30" i="56" s="1"/>
  <c r="C36" i="57" s="1"/>
  <c r="A17" i="54"/>
  <c r="A17" i="55"/>
  <c r="A17" i="56" s="1"/>
  <c r="A23" i="57" s="1"/>
  <c r="C33" i="49"/>
  <c r="A30" i="55"/>
  <c r="A30" i="56" s="1"/>
  <c r="A36" i="57" s="1"/>
  <c r="B20" i="47"/>
  <c r="B20" i="48"/>
  <c r="B20" i="53"/>
  <c r="B20" i="54"/>
  <c r="B15" i="47"/>
  <c r="B20" i="55"/>
  <c r="B20" i="46"/>
  <c r="B15" i="52"/>
  <c r="A16" i="54"/>
  <c r="B15" i="46"/>
  <c r="D49" i="55"/>
  <c r="D49" i="56" s="1"/>
  <c r="D49" i="54"/>
  <c r="A33" i="54"/>
  <c r="A33" i="55"/>
  <c r="A33" i="56" s="1"/>
  <c r="A39" i="57" s="1"/>
  <c r="C18" i="54"/>
  <c r="C18" i="55"/>
  <c r="C18" i="56" s="1"/>
  <c r="C24" i="57" s="1"/>
  <c r="A41" i="54"/>
  <c r="A41" i="55"/>
  <c r="A41" i="56" s="1"/>
  <c r="A47" i="57" s="1"/>
  <c r="D26" i="54"/>
  <c r="D26" i="55"/>
  <c r="D26" i="56" s="1"/>
  <c r="D32" i="57" s="1"/>
  <c r="AC13" i="52"/>
  <c r="D30" i="55"/>
  <c r="D30" i="56" s="1"/>
  <c r="D36" i="57" s="1"/>
  <c r="D30" i="54"/>
  <c r="D20" i="55"/>
  <c r="D20" i="56" s="1"/>
  <c r="D26" i="57" s="1"/>
  <c r="D20" i="54"/>
  <c r="AC42" i="49"/>
  <c r="AC53" i="48"/>
  <c r="A44" i="55"/>
  <c r="D33" i="51"/>
  <c r="F33" i="49"/>
  <c r="D30" i="32"/>
  <c r="D30" i="46" s="1"/>
  <c r="D30" i="47" s="1"/>
  <c r="D48" i="32"/>
  <c r="D48" i="48"/>
  <c r="E35" i="46"/>
  <c r="AC53" i="32"/>
  <c r="E33" i="49"/>
  <c r="D33" i="46"/>
  <c r="A37" i="55"/>
  <c r="A37" i="56" s="1"/>
  <c r="A43" i="57" s="1"/>
  <c r="B15" i="48"/>
  <c r="A14" i="54"/>
  <c r="E8" i="57"/>
  <c r="J66" i="57"/>
  <c r="C14" i="32"/>
  <c r="C14" i="48"/>
  <c r="B15" i="50"/>
  <c r="B15" i="56"/>
  <c r="B15" i="54"/>
  <c r="A43" i="55"/>
  <c r="A43" i="56" s="1"/>
  <c r="A49" i="57" s="1"/>
  <c r="B1" i="56"/>
  <c r="D25" i="54"/>
  <c r="B15" i="55"/>
  <c r="B15" i="51"/>
  <c r="C15" i="32"/>
  <c r="C15" i="46" s="1"/>
  <c r="C15" i="47" s="1"/>
  <c r="D34" i="48"/>
  <c r="D34" i="32"/>
  <c r="D34" i="46" s="1"/>
  <c r="D34" i="47" s="1"/>
  <c r="Q50" i="61"/>
  <c r="AA33" i="61" s="1"/>
  <c r="N15" i="57" s="1"/>
  <c r="F30" i="47"/>
  <c r="F30" i="48" s="1"/>
  <c r="F30" i="49" s="1"/>
  <c r="F30" i="50" s="1"/>
  <c r="F30" i="51" s="1"/>
  <c r="F30" i="52" s="1"/>
  <c r="F30" i="53" s="1"/>
  <c r="F30" i="54" s="1"/>
  <c r="F30" i="55" s="1"/>
  <c r="F30" i="56" s="1"/>
  <c r="F36" i="57" s="1"/>
  <c r="A1" i="57"/>
  <c r="A1" i="56"/>
  <c r="Q52" i="48"/>
  <c r="Q10" i="48" s="1"/>
  <c r="I52" i="48"/>
  <c r="F20" i="48"/>
  <c r="F20" i="49" s="1"/>
  <c r="F20" i="50" s="1"/>
  <c r="F20" i="51" s="1"/>
  <c r="F20" i="52" s="1"/>
  <c r="F20" i="53" s="1"/>
  <c r="F20" i="54" s="1"/>
  <c r="F20" i="55" s="1"/>
  <c r="F20" i="56" s="1"/>
  <c r="F26" i="57" s="1"/>
  <c r="G22" i="48"/>
  <c r="G27" i="55"/>
  <c r="B16" i="50"/>
  <c r="A2" i="57"/>
  <c r="D27" i="57"/>
  <c r="G35" i="32"/>
  <c r="H35" i="32"/>
  <c r="D40" i="32"/>
  <c r="D40" i="46" s="1"/>
  <c r="D40" i="47" s="1"/>
  <c r="B16" i="56"/>
  <c r="A29" i="46"/>
  <c r="A29" i="47" s="1"/>
  <c r="H50" i="46"/>
  <c r="Q52" i="49"/>
  <c r="Q10" i="49" s="1"/>
  <c r="G22" i="49"/>
  <c r="G35" i="50"/>
  <c r="N52" i="52"/>
  <c r="N10" i="52" s="1"/>
  <c r="R52" i="53"/>
  <c r="H35" i="56"/>
  <c r="G27" i="56"/>
  <c r="H22" i="46"/>
  <c r="K52" i="47"/>
  <c r="K10" i="47" s="1"/>
  <c r="E20" i="47"/>
  <c r="E20" i="48" s="1"/>
  <c r="E20" i="49" s="1"/>
  <c r="E20" i="50" s="1"/>
  <c r="E20" i="51" s="1"/>
  <c r="E20" i="52" s="1"/>
  <c r="E20" i="53" s="1"/>
  <c r="E20" i="54" s="1"/>
  <c r="E20" i="55" s="1"/>
  <c r="E20" i="56" s="1"/>
  <c r="E26" i="57" s="1"/>
  <c r="H22" i="47"/>
  <c r="J52" i="51"/>
  <c r="J65" i="51" s="1"/>
  <c r="J66" i="51" s="1"/>
  <c r="H50" i="61"/>
  <c r="D33" i="61"/>
  <c r="Z26" i="61" s="1"/>
  <c r="T50" i="61"/>
  <c r="AA36" i="61" s="1"/>
  <c r="AA37" i="61" s="1"/>
  <c r="I52" i="32"/>
  <c r="I10" i="32" s="1"/>
  <c r="H50" i="47"/>
  <c r="R52" i="48"/>
  <c r="H50" i="48"/>
  <c r="O52" i="49"/>
  <c r="O10" i="49" s="1"/>
  <c r="H35" i="49"/>
  <c r="J52" i="55"/>
  <c r="J65" i="55" s="1"/>
  <c r="J66" i="55" s="1"/>
  <c r="R52" i="56"/>
  <c r="O50" i="61"/>
  <c r="G50" i="61"/>
  <c r="Z33" i="61" s="1"/>
  <c r="M8" i="55" s="1"/>
  <c r="R50" i="61"/>
  <c r="P52" i="32"/>
  <c r="P10" i="32" s="1"/>
  <c r="L52" i="32"/>
  <c r="L53" i="32" s="1"/>
  <c r="H35" i="46"/>
  <c r="H27" i="47"/>
  <c r="R52" i="49"/>
  <c r="G35" i="49"/>
  <c r="G50" i="50"/>
  <c r="H22" i="50"/>
  <c r="G27" i="51"/>
  <c r="O52" i="53"/>
  <c r="O10" i="53" s="1"/>
  <c r="Q52" i="55"/>
  <c r="Q10" i="55" s="1"/>
  <c r="Q52" i="56"/>
  <c r="Q10" i="56" s="1"/>
  <c r="H27" i="56"/>
  <c r="H33" i="57"/>
  <c r="H55" i="57" s="1"/>
  <c r="F17" i="46"/>
  <c r="F17" i="47" s="1"/>
  <c r="F17" i="48" s="1"/>
  <c r="F17" i="49" s="1"/>
  <c r="F17" i="50" s="1"/>
  <c r="F17" i="51" s="1"/>
  <c r="F17" i="52" s="1"/>
  <c r="F17" i="53" s="1"/>
  <c r="F17" i="54" s="1"/>
  <c r="F17" i="55" s="1"/>
  <c r="F17" i="56" s="1"/>
  <c r="F23" i="57" s="1"/>
  <c r="G50" i="47"/>
  <c r="G22" i="47"/>
  <c r="L52" i="48"/>
  <c r="L10" i="48" s="1"/>
  <c r="H22" i="48"/>
  <c r="P52" i="46"/>
  <c r="P10" i="46" s="1"/>
  <c r="L52" i="46"/>
  <c r="L10" i="46" s="1"/>
  <c r="O52" i="48"/>
  <c r="O10" i="48" s="1"/>
  <c r="G27" i="48"/>
  <c r="K52" i="48"/>
  <c r="K10" i="48" s="1"/>
  <c r="M52" i="47"/>
  <c r="M10" i="47" s="1"/>
  <c r="I52" i="47"/>
  <c r="I65" i="47" s="1"/>
  <c r="F24" i="47"/>
  <c r="F27" i="47" s="1"/>
  <c r="F15" i="47"/>
  <c r="F15" i="48" s="1"/>
  <c r="F15" i="49" s="1"/>
  <c r="F15" i="50" s="1"/>
  <c r="F15" i="51" s="1"/>
  <c r="F15" i="52" s="1"/>
  <c r="F15" i="53" s="1"/>
  <c r="F15" i="54" s="1"/>
  <c r="F15" i="55" s="1"/>
  <c r="F15" i="56" s="1"/>
  <c r="F21" i="57" s="1"/>
  <c r="O52" i="47"/>
  <c r="O10" i="47" s="1"/>
  <c r="N52" i="47"/>
  <c r="N10" i="47" s="1"/>
  <c r="J52" i="47"/>
  <c r="J65" i="47" s="1"/>
  <c r="J66" i="47" s="1"/>
  <c r="F41" i="47"/>
  <c r="F41" i="48" s="1"/>
  <c r="G50" i="48"/>
  <c r="E24" i="48"/>
  <c r="E24" i="49" s="1"/>
  <c r="D29" i="46"/>
  <c r="D29" i="48"/>
  <c r="I52" i="46"/>
  <c r="I65" i="46" s="1"/>
  <c r="E29" i="46"/>
  <c r="AB13" i="48"/>
  <c r="AB53" i="47"/>
  <c r="E15" i="46"/>
  <c r="E15" i="47" s="1"/>
  <c r="E15" i="48" s="1"/>
  <c r="E15" i="49" s="1"/>
  <c r="E15" i="50" s="1"/>
  <c r="E15" i="51" s="1"/>
  <c r="E15" i="52" s="1"/>
  <c r="E15" i="53" s="1"/>
  <c r="E15" i="54" s="1"/>
  <c r="E15" i="55" s="1"/>
  <c r="E15" i="56" s="1"/>
  <c r="E21" i="57" s="1"/>
  <c r="G22" i="46"/>
  <c r="F16" i="46"/>
  <c r="F16" i="47" s="1"/>
  <c r="F16" i="48" s="1"/>
  <c r="F16" i="49" s="1"/>
  <c r="F16" i="50" s="1"/>
  <c r="F16" i="51" s="1"/>
  <c r="F16" i="52" s="1"/>
  <c r="F16" i="53" s="1"/>
  <c r="F16" i="54" s="1"/>
  <c r="F16" i="55" s="1"/>
  <c r="F16" i="56" s="1"/>
  <c r="F22" i="57" s="1"/>
  <c r="O52" i="46"/>
  <c r="O10" i="46" s="1"/>
  <c r="AB27" i="61"/>
  <c r="D41" i="54"/>
  <c r="D41" i="55"/>
  <c r="D41" i="56" s="1"/>
  <c r="D47" i="57" s="1"/>
  <c r="D42" i="46"/>
  <c r="D40" i="49"/>
  <c r="N48" i="61"/>
  <c r="C41" i="49"/>
  <c r="C45" i="54"/>
  <c r="C45" i="55"/>
  <c r="C45" i="56" s="1"/>
  <c r="C51" i="57" s="1"/>
  <c r="C43" i="54"/>
  <c r="C43" i="55"/>
  <c r="C43" i="56" s="1"/>
  <c r="C49" i="57" s="1"/>
  <c r="C40" i="51"/>
  <c r="C41" i="32"/>
  <c r="C41" i="46" s="1"/>
  <c r="D48" i="61"/>
  <c r="E50" i="61"/>
  <c r="F50" i="61"/>
  <c r="Z32" i="61" s="1"/>
  <c r="K8" i="32" s="1"/>
  <c r="C37" i="48"/>
  <c r="C37" i="49" s="1"/>
  <c r="C38" i="49" s="1"/>
  <c r="C29" i="46"/>
  <c r="C29" i="48"/>
  <c r="J50" i="61"/>
  <c r="Z36" i="61" s="1"/>
  <c r="O15" i="57" s="1"/>
  <c r="D24" i="46"/>
  <c r="D14" i="54"/>
  <c r="D14" i="55"/>
  <c r="D14" i="56" s="1"/>
  <c r="D20" i="57" s="1"/>
  <c r="D13" i="47"/>
  <c r="D15" i="55"/>
  <c r="D15" i="56" s="1"/>
  <c r="D21" i="57" s="1"/>
  <c r="D16" i="48"/>
  <c r="D16" i="49" s="1"/>
  <c r="D16" i="50" s="1"/>
  <c r="D16" i="51" s="1"/>
  <c r="D16" i="52" s="1"/>
  <c r="D16" i="53" s="1"/>
  <c r="C16" i="54"/>
  <c r="C16" i="55"/>
  <c r="C16" i="56" s="1"/>
  <c r="C22" i="57" s="1"/>
  <c r="C17" i="54"/>
  <c r="C17" i="55"/>
  <c r="C17" i="56" s="1"/>
  <c r="C23" i="57" s="1"/>
  <c r="C15" i="55"/>
  <c r="C15" i="56" s="1"/>
  <c r="C21" i="57" s="1"/>
  <c r="C15" i="54"/>
  <c r="Z53" i="47"/>
  <c r="F40" i="46"/>
  <c r="F40" i="47" s="1"/>
  <c r="F40" i="48" s="1"/>
  <c r="F40" i="49" s="1"/>
  <c r="F40" i="50" s="1"/>
  <c r="F40" i="51" s="1"/>
  <c r="F40" i="52" s="1"/>
  <c r="F40" i="53" s="1"/>
  <c r="F40" i="54" s="1"/>
  <c r="F40" i="55" s="1"/>
  <c r="F40" i="56" s="1"/>
  <c r="F46" i="57" s="1"/>
  <c r="F50" i="32"/>
  <c r="AA53" i="46"/>
  <c r="AA41" i="47"/>
  <c r="Z53" i="46"/>
  <c r="Y53" i="32"/>
  <c r="Z41" i="48"/>
  <c r="E50" i="32"/>
  <c r="Y41" i="46"/>
  <c r="Y41" i="47" s="1"/>
  <c r="Y41" i="48" s="1"/>
  <c r="Y41" i="49" s="1"/>
  <c r="Y41" i="50" s="1"/>
  <c r="Y41" i="51" s="1"/>
  <c r="Y41" i="52" s="1"/>
  <c r="Y41" i="53" s="1"/>
  <c r="Y41" i="54" s="1"/>
  <c r="Y41" i="55" s="1"/>
  <c r="Y41" i="56" s="1"/>
  <c r="W53" i="46"/>
  <c r="W41" i="47"/>
  <c r="N52" i="32"/>
  <c r="N53" i="32" s="1"/>
  <c r="N53" i="46" s="1"/>
  <c r="M52" i="32"/>
  <c r="M53" i="32" s="1"/>
  <c r="J52" i="32"/>
  <c r="J65" i="32" s="1"/>
  <c r="J66" i="32" s="1"/>
  <c r="J67" i="32" s="1"/>
  <c r="E37" i="46"/>
  <c r="T53" i="32"/>
  <c r="U53" i="32"/>
  <c r="U53" i="46"/>
  <c r="E14" i="32"/>
  <c r="E14" i="46" s="1"/>
  <c r="E14" i="47" s="1"/>
  <c r="E14" i="48" s="1"/>
  <c r="E14" i="49" s="1"/>
  <c r="E14" i="50" s="1"/>
  <c r="E14" i="51" s="1"/>
  <c r="E14" i="52" s="1"/>
  <c r="E14" i="53" s="1"/>
  <c r="E14" i="54" s="1"/>
  <c r="E14" i="55" s="1"/>
  <c r="E14" i="56" s="1"/>
  <c r="E20" i="57" s="1"/>
  <c r="G22" i="32"/>
  <c r="V13" i="46"/>
  <c r="V53" i="32"/>
  <c r="F13" i="32"/>
  <c r="H22" i="32"/>
  <c r="Y13" i="47"/>
  <c r="W13" i="53"/>
  <c r="U13" i="49"/>
  <c r="U53" i="48"/>
  <c r="U53" i="47"/>
  <c r="U54" i="47" s="1"/>
  <c r="X14" i="47"/>
  <c r="T14" i="47"/>
  <c r="T53" i="46"/>
  <c r="W16" i="49"/>
  <c r="W16" i="50" s="1"/>
  <c r="W16" i="51" s="1"/>
  <c r="X13" i="49"/>
  <c r="X16" i="46"/>
  <c r="X16" i="47" s="1"/>
  <c r="X16" i="48" s="1"/>
  <c r="X16" i="49" s="1"/>
  <c r="X16" i="50" s="1"/>
  <c r="X16" i="51" s="1"/>
  <c r="X16" i="52" s="1"/>
  <c r="X16" i="53" s="1"/>
  <c r="X16" i="54" s="1"/>
  <c r="X16" i="55" s="1"/>
  <c r="X16" i="56" s="1"/>
  <c r="X53" i="32"/>
  <c r="W53" i="32"/>
  <c r="T13" i="50"/>
  <c r="T13" i="51" s="1"/>
  <c r="F1" i="56"/>
  <c r="F37" i="46" l="1"/>
  <c r="H52" i="51"/>
  <c r="H8" i="51" s="1"/>
  <c r="I10" i="49"/>
  <c r="C35" i="48"/>
  <c r="E27" i="47"/>
  <c r="I65" i="55"/>
  <c r="K65" i="55" s="1"/>
  <c r="J67" i="46"/>
  <c r="J67" i="47" s="1"/>
  <c r="J67" i="48" s="1"/>
  <c r="J67" i="49" s="1"/>
  <c r="J67" i="50" s="1"/>
  <c r="J67" i="51" s="1"/>
  <c r="E27" i="46"/>
  <c r="G52" i="55"/>
  <c r="G8" i="55" s="1"/>
  <c r="O7" i="61"/>
  <c r="O58" i="61"/>
  <c r="E7" i="61"/>
  <c r="E58" i="61"/>
  <c r="AB25" i="61"/>
  <c r="G52" i="54"/>
  <c r="G8" i="54" s="1"/>
  <c r="F35" i="46"/>
  <c r="G52" i="46"/>
  <c r="G8" i="46" s="1"/>
  <c r="M53" i="46"/>
  <c r="M53" i="47" s="1"/>
  <c r="M53" i="48" s="1"/>
  <c r="M53" i="49" s="1"/>
  <c r="M53" i="50" s="1"/>
  <c r="M53" i="51" s="1"/>
  <c r="M53" i="52" s="1"/>
  <c r="M53" i="53" s="1"/>
  <c r="M53" i="54" s="1"/>
  <c r="M53" i="55" s="1"/>
  <c r="M53" i="56" s="1"/>
  <c r="M56" i="57" s="1"/>
  <c r="M17" i="57" s="1"/>
  <c r="K66" i="49"/>
  <c r="N10" i="32"/>
  <c r="K53" i="32"/>
  <c r="K53" i="46" s="1"/>
  <c r="K53" i="47" s="1"/>
  <c r="K53" i="48" s="1"/>
  <c r="K53" i="49" s="1"/>
  <c r="K53" i="50" s="1"/>
  <c r="K53" i="51" s="1"/>
  <c r="K53" i="52" s="1"/>
  <c r="K53" i="53" s="1"/>
  <c r="K53" i="54" s="1"/>
  <c r="K53" i="55" s="1"/>
  <c r="K53" i="56" s="1"/>
  <c r="K56" i="57" s="1"/>
  <c r="K17" i="57" s="1"/>
  <c r="G52" i="56"/>
  <c r="G8" i="56" s="1"/>
  <c r="K65" i="49"/>
  <c r="F34" i="47"/>
  <c r="F34" i="48" s="1"/>
  <c r="F34" i="49" s="1"/>
  <c r="F34" i="50" s="1"/>
  <c r="F34" i="51" s="1"/>
  <c r="F34" i="52" s="1"/>
  <c r="F34" i="53" s="1"/>
  <c r="F34" i="54" s="1"/>
  <c r="F34" i="55" s="1"/>
  <c r="F34" i="56" s="1"/>
  <c r="F40" i="57" s="1"/>
  <c r="H52" i="53"/>
  <c r="H8" i="53" s="1"/>
  <c r="H52" i="55"/>
  <c r="H8" i="55" s="1"/>
  <c r="D31" i="32"/>
  <c r="J10" i="53"/>
  <c r="J65" i="53"/>
  <c r="J66" i="53" s="1"/>
  <c r="K66" i="53" s="1"/>
  <c r="G52" i="32"/>
  <c r="G8" i="32" s="1"/>
  <c r="E8" i="32" s="1"/>
  <c r="L53" i="46"/>
  <c r="L53" i="47" s="1"/>
  <c r="L53" i="48" s="1"/>
  <c r="L53" i="49" s="1"/>
  <c r="L53" i="50" s="1"/>
  <c r="L53" i="51" s="1"/>
  <c r="L53" i="52" s="1"/>
  <c r="L53" i="53" s="1"/>
  <c r="L53" i="54" s="1"/>
  <c r="L53" i="55" s="1"/>
  <c r="L53" i="56" s="1"/>
  <c r="L56" i="57" s="1"/>
  <c r="L17" i="57" s="1"/>
  <c r="F35" i="48"/>
  <c r="A40" i="54"/>
  <c r="G52" i="52"/>
  <c r="G8" i="52" s="1"/>
  <c r="J10" i="50"/>
  <c r="H52" i="46"/>
  <c r="H8" i="46" s="1"/>
  <c r="I10" i="53"/>
  <c r="O53" i="32"/>
  <c r="J10" i="54"/>
  <c r="H52" i="52"/>
  <c r="H8" i="52" s="1"/>
  <c r="J10" i="52"/>
  <c r="J65" i="52"/>
  <c r="J66" i="52" s="1"/>
  <c r="D27" i="49"/>
  <c r="D27" i="48"/>
  <c r="C31" i="32"/>
  <c r="C33" i="46"/>
  <c r="C27" i="32"/>
  <c r="A42" i="55"/>
  <c r="A42" i="56" s="1"/>
  <c r="A48" i="57" s="1"/>
  <c r="C27" i="47"/>
  <c r="C27" i="46"/>
  <c r="I66" i="56"/>
  <c r="K66" i="56" s="1"/>
  <c r="K65" i="56"/>
  <c r="I66" i="55"/>
  <c r="K66" i="55" s="1"/>
  <c r="I66" i="54"/>
  <c r="K66" i="54" s="1"/>
  <c r="K65" i="54"/>
  <c r="I10" i="52"/>
  <c r="I65" i="52"/>
  <c r="I66" i="51"/>
  <c r="K66" i="51" s="1"/>
  <c r="K65" i="51"/>
  <c r="I10" i="50"/>
  <c r="I65" i="50"/>
  <c r="I10" i="48"/>
  <c r="I65" i="48"/>
  <c r="I66" i="47"/>
  <c r="K65" i="47"/>
  <c r="K65" i="46"/>
  <c r="I66" i="46"/>
  <c r="K66" i="46" s="1"/>
  <c r="I10" i="46"/>
  <c r="E35" i="48"/>
  <c r="H52" i="49"/>
  <c r="H8" i="49" s="1"/>
  <c r="AB26" i="61"/>
  <c r="AA28" i="61"/>
  <c r="AA30" i="61" s="1"/>
  <c r="D46" i="54"/>
  <c r="D46" i="55"/>
  <c r="D46" i="56" s="1"/>
  <c r="D52" i="57" s="1"/>
  <c r="C46" i="55"/>
  <c r="C46" i="56" s="1"/>
  <c r="C52" i="57" s="1"/>
  <c r="C46" i="54"/>
  <c r="E50" i="46"/>
  <c r="J10" i="46"/>
  <c r="H52" i="32"/>
  <c r="H8" i="32" s="1"/>
  <c r="F8" i="32" s="1"/>
  <c r="H52" i="54"/>
  <c r="H8" i="54" s="1"/>
  <c r="I10" i="56"/>
  <c r="H52" i="50"/>
  <c r="H8" i="50" s="1"/>
  <c r="G52" i="51"/>
  <c r="G8" i="51" s="1"/>
  <c r="I10" i="51"/>
  <c r="G52" i="49"/>
  <c r="G8" i="49" s="1"/>
  <c r="H52" i="48"/>
  <c r="H8" i="48" s="1"/>
  <c r="G52" i="47"/>
  <c r="G8" i="47" s="1"/>
  <c r="L10" i="32"/>
  <c r="P53" i="32"/>
  <c r="P53" i="46" s="1"/>
  <c r="P53" i="47" s="1"/>
  <c r="P53" i="48" s="1"/>
  <c r="P53" i="49" s="1"/>
  <c r="P53" i="50" s="1"/>
  <c r="P53" i="51" s="1"/>
  <c r="P53" i="52" s="1"/>
  <c r="P53" i="53" s="1"/>
  <c r="P53" i="54" s="1"/>
  <c r="P53" i="55" s="1"/>
  <c r="P53" i="56" s="1"/>
  <c r="P56" i="57" s="1"/>
  <c r="P17" i="57" s="1"/>
  <c r="E50" i="47"/>
  <c r="H52" i="47"/>
  <c r="H8" i="47" s="1"/>
  <c r="H52" i="56"/>
  <c r="H8" i="56" s="1"/>
  <c r="Q53" i="32"/>
  <c r="Q53" i="46" s="1"/>
  <c r="Q53" i="47" s="1"/>
  <c r="Q53" i="48" s="1"/>
  <c r="Q53" i="49" s="1"/>
  <c r="Q53" i="50" s="1"/>
  <c r="Q53" i="51" s="1"/>
  <c r="Q53" i="52" s="1"/>
  <c r="Q53" i="53" s="1"/>
  <c r="Q53" i="54" s="1"/>
  <c r="Q53" i="55" s="1"/>
  <c r="Q53" i="56" s="1"/>
  <c r="Q56" i="57" s="1"/>
  <c r="Q17" i="57" s="1"/>
  <c r="Q10" i="32"/>
  <c r="AB24" i="61"/>
  <c r="F29" i="47"/>
  <c r="F31" i="46"/>
  <c r="E27" i="48"/>
  <c r="R10" i="32"/>
  <c r="R53" i="32"/>
  <c r="R53" i="46" s="1"/>
  <c r="R53" i="47" s="1"/>
  <c r="J10" i="48"/>
  <c r="I65" i="32"/>
  <c r="K65" i="32" s="1"/>
  <c r="I53" i="32"/>
  <c r="I53" i="46" s="1"/>
  <c r="I53" i="47" s="1"/>
  <c r="I53" i="48" s="1"/>
  <c r="I53" i="49" s="1"/>
  <c r="I53" i="50" s="1"/>
  <c r="I53" i="51" s="1"/>
  <c r="I53" i="52" s="1"/>
  <c r="I53" i="53" s="1"/>
  <c r="I53" i="54" s="1"/>
  <c r="I53" i="55" s="1"/>
  <c r="I53" i="56" s="1"/>
  <c r="I56" i="57" s="1"/>
  <c r="I17" i="57" s="1"/>
  <c r="D44" i="54"/>
  <c r="Z28" i="61"/>
  <c r="Z30" i="61" s="1"/>
  <c r="AB29" i="61"/>
  <c r="N8" i="32"/>
  <c r="N8" i="51"/>
  <c r="C44" i="55"/>
  <c r="C44" i="56" s="1"/>
  <c r="C50" i="57" s="1"/>
  <c r="M8" i="50"/>
  <c r="M8" i="56"/>
  <c r="M8" i="46"/>
  <c r="D42" i="54"/>
  <c r="C49" i="54"/>
  <c r="D43" i="54"/>
  <c r="C42" i="55"/>
  <c r="C42" i="56" s="1"/>
  <c r="C48" i="57" s="1"/>
  <c r="C34" i="55"/>
  <c r="C34" i="56" s="1"/>
  <c r="C40" i="57" s="1"/>
  <c r="D17" i="54"/>
  <c r="C20" i="55"/>
  <c r="C20" i="56" s="1"/>
  <c r="C26" i="57" s="1"/>
  <c r="D22" i="47"/>
  <c r="A44" i="56"/>
  <c r="A50" i="57" s="1"/>
  <c r="M8" i="47"/>
  <c r="C38" i="32"/>
  <c r="Z34" i="61"/>
  <c r="Q8" i="47" s="1"/>
  <c r="M8" i="32"/>
  <c r="M8" i="49"/>
  <c r="L15" i="57"/>
  <c r="L8" i="56"/>
  <c r="L8" i="55"/>
  <c r="D27" i="32"/>
  <c r="D22" i="32"/>
  <c r="N8" i="52"/>
  <c r="D22" i="49"/>
  <c r="D22" i="46"/>
  <c r="D18" i="54"/>
  <c r="D18" i="55"/>
  <c r="D18" i="56" s="1"/>
  <c r="D24" i="57" s="1"/>
  <c r="N8" i="47"/>
  <c r="N8" i="50"/>
  <c r="L8" i="52"/>
  <c r="L8" i="54"/>
  <c r="L8" i="32"/>
  <c r="L8" i="46"/>
  <c r="L8" i="53"/>
  <c r="L8" i="50"/>
  <c r="L8" i="48"/>
  <c r="L8" i="51"/>
  <c r="L8" i="47"/>
  <c r="C50" i="48"/>
  <c r="D22" i="48"/>
  <c r="D37" i="49"/>
  <c r="D38" i="49" s="1"/>
  <c r="D50" i="48"/>
  <c r="D37" i="46"/>
  <c r="D38" i="46" s="1"/>
  <c r="N8" i="49"/>
  <c r="N8" i="56"/>
  <c r="P15" i="57"/>
  <c r="AA34" i="61"/>
  <c r="AA35" i="61" s="1"/>
  <c r="N8" i="46"/>
  <c r="C25" i="55"/>
  <c r="C25" i="56" s="1"/>
  <c r="C31" i="57" s="1"/>
  <c r="C27" i="49"/>
  <c r="C27" i="48"/>
  <c r="C37" i="47"/>
  <c r="C38" i="47" s="1"/>
  <c r="AB32" i="61"/>
  <c r="O8" i="56"/>
  <c r="K8" i="56"/>
  <c r="K8" i="53"/>
  <c r="K8" i="54"/>
  <c r="K15" i="57"/>
  <c r="K8" i="46"/>
  <c r="K8" i="49"/>
  <c r="K8" i="51"/>
  <c r="K8" i="52"/>
  <c r="K8" i="48"/>
  <c r="K8" i="55"/>
  <c r="K8" i="50"/>
  <c r="K8" i="47"/>
  <c r="M8" i="48"/>
  <c r="M8" i="51"/>
  <c r="C35" i="49"/>
  <c r="C33" i="50"/>
  <c r="J10" i="55"/>
  <c r="C14" i="46"/>
  <c r="C22" i="32"/>
  <c r="F33" i="50"/>
  <c r="D50" i="32"/>
  <c r="G52" i="50"/>
  <c r="G8" i="50" s="1"/>
  <c r="D34" i="49"/>
  <c r="D35" i="48"/>
  <c r="D35" i="46"/>
  <c r="D33" i="47"/>
  <c r="D35" i="47" s="1"/>
  <c r="D33" i="52"/>
  <c r="AC13" i="53"/>
  <c r="E22" i="32"/>
  <c r="E53" i="32" s="1"/>
  <c r="M8" i="53"/>
  <c r="M15" i="57"/>
  <c r="D50" i="61"/>
  <c r="D7" i="61" s="1"/>
  <c r="M8" i="54"/>
  <c r="J10" i="51"/>
  <c r="R10" i="53"/>
  <c r="R53" i="48"/>
  <c r="R53" i="49" s="1"/>
  <c r="R53" i="50" s="1"/>
  <c r="R10" i="48"/>
  <c r="C27" i="50"/>
  <c r="C24" i="51"/>
  <c r="M10" i="32"/>
  <c r="Y53" i="46"/>
  <c r="AB33" i="61"/>
  <c r="M8" i="52"/>
  <c r="O8" i="47"/>
  <c r="C37" i="50"/>
  <c r="C38" i="50" s="1"/>
  <c r="C50" i="32"/>
  <c r="G52" i="48"/>
  <c r="G8" i="48" s="1"/>
  <c r="R10" i="49"/>
  <c r="R10" i="56"/>
  <c r="N8" i="48"/>
  <c r="N8" i="55"/>
  <c r="N8" i="54"/>
  <c r="N8" i="53"/>
  <c r="C14" i="49"/>
  <c r="C22" i="48"/>
  <c r="K66" i="57"/>
  <c r="J67" i="57"/>
  <c r="K67" i="57" s="1"/>
  <c r="E33" i="50"/>
  <c r="E35" i="49"/>
  <c r="AC42" i="50"/>
  <c r="AC42" i="51" s="1"/>
  <c r="AC53" i="49"/>
  <c r="D35" i="32"/>
  <c r="I10" i="47"/>
  <c r="N53" i="47"/>
  <c r="N53" i="48" s="1"/>
  <c r="N53" i="49" s="1"/>
  <c r="N53" i="50" s="1"/>
  <c r="J10" i="47"/>
  <c r="F24" i="48"/>
  <c r="F27" i="48" s="1"/>
  <c r="D29" i="49"/>
  <c r="D31" i="48"/>
  <c r="D31" i="46"/>
  <c r="D29" i="47"/>
  <c r="D31" i="47" s="1"/>
  <c r="E31" i="46"/>
  <c r="E29" i="47"/>
  <c r="E24" i="50"/>
  <c r="E27" i="49"/>
  <c r="O53" i="46"/>
  <c r="O53" i="47" s="1"/>
  <c r="O53" i="48" s="1"/>
  <c r="O53" i="49" s="1"/>
  <c r="O53" i="50" s="1"/>
  <c r="O53" i="51" s="1"/>
  <c r="O53" i="52" s="1"/>
  <c r="O53" i="53" s="1"/>
  <c r="O53" i="54" s="1"/>
  <c r="O53" i="55" s="1"/>
  <c r="O53" i="56" s="1"/>
  <c r="O56" i="57" s="1"/>
  <c r="O17" i="57" s="1"/>
  <c r="AB13" i="49"/>
  <c r="AB53" i="48"/>
  <c r="E22" i="46"/>
  <c r="N50" i="61"/>
  <c r="N7" i="61" s="1"/>
  <c r="D42" i="47"/>
  <c r="D50" i="47" s="1"/>
  <c r="D50" i="46"/>
  <c r="D50" i="49"/>
  <c r="D40" i="50"/>
  <c r="C50" i="49"/>
  <c r="C41" i="50"/>
  <c r="O8" i="50"/>
  <c r="C50" i="46"/>
  <c r="C41" i="47"/>
  <c r="C50" i="47" s="1"/>
  <c r="C40" i="52"/>
  <c r="C38" i="48"/>
  <c r="O8" i="48"/>
  <c r="O8" i="32"/>
  <c r="O8" i="55"/>
  <c r="C29" i="49"/>
  <c r="C31" i="48"/>
  <c r="O8" i="54"/>
  <c r="O8" i="51"/>
  <c r="Z37" i="61"/>
  <c r="O8" i="52"/>
  <c r="AB36" i="61"/>
  <c r="AB37" i="61" s="1"/>
  <c r="C31" i="46"/>
  <c r="C29" i="47"/>
  <c r="C31" i="47" s="1"/>
  <c r="O8" i="53"/>
  <c r="O8" i="46"/>
  <c r="O8" i="49"/>
  <c r="P8" i="49"/>
  <c r="P8" i="54"/>
  <c r="P8" i="46"/>
  <c r="P8" i="48"/>
  <c r="P8" i="50"/>
  <c r="P8" i="52"/>
  <c r="P8" i="47"/>
  <c r="P8" i="56"/>
  <c r="P8" i="55"/>
  <c r="P8" i="53"/>
  <c r="P8" i="32"/>
  <c r="P8" i="51"/>
  <c r="D27" i="50"/>
  <c r="D24" i="51"/>
  <c r="D27" i="46"/>
  <c r="D24" i="47"/>
  <c r="D27" i="47" s="1"/>
  <c r="D22" i="50"/>
  <c r="D13" i="51"/>
  <c r="D16" i="55"/>
  <c r="D16" i="56" s="1"/>
  <c r="D22" i="57" s="1"/>
  <c r="D16" i="54"/>
  <c r="AB23" i="61"/>
  <c r="C13" i="51"/>
  <c r="F50" i="47"/>
  <c r="F50" i="46"/>
  <c r="W53" i="47"/>
  <c r="W41" i="48"/>
  <c r="Z53" i="48"/>
  <c r="Z41" i="49"/>
  <c r="AA41" i="48"/>
  <c r="AA53" i="47"/>
  <c r="F50" i="48"/>
  <c r="F41" i="49"/>
  <c r="E50" i="48"/>
  <c r="E41" i="49"/>
  <c r="E38" i="46"/>
  <c r="E37" i="47"/>
  <c r="J53" i="32"/>
  <c r="J53" i="46" s="1"/>
  <c r="J53" i="47" s="1"/>
  <c r="J53" i="48" s="1"/>
  <c r="J53" i="49" s="1"/>
  <c r="J53" i="50" s="1"/>
  <c r="J53" i="51" s="1"/>
  <c r="J53" i="52" s="1"/>
  <c r="J53" i="53" s="1"/>
  <c r="J53" i="54" s="1"/>
  <c r="J53" i="55" s="1"/>
  <c r="J53" i="56" s="1"/>
  <c r="J56" i="57" s="1"/>
  <c r="J17" i="57" s="1"/>
  <c r="J10" i="32"/>
  <c r="F38" i="46"/>
  <c r="F37" i="47"/>
  <c r="T55" i="32"/>
  <c r="V13" i="47"/>
  <c r="V53" i="46"/>
  <c r="E22" i="47"/>
  <c r="E13" i="48"/>
  <c r="T55" i="46"/>
  <c r="U13" i="50"/>
  <c r="U13" i="51" s="1"/>
  <c r="U53" i="49"/>
  <c r="W13" i="54"/>
  <c r="F22" i="32"/>
  <c r="F13" i="46"/>
  <c r="T13" i="52"/>
  <c r="T14" i="48"/>
  <c r="T53" i="47"/>
  <c r="N53" i="51"/>
  <c r="N53" i="52" s="1"/>
  <c r="N53" i="53" s="1"/>
  <c r="N53" i="54" s="1"/>
  <c r="N53" i="55" s="1"/>
  <c r="N53" i="56" s="1"/>
  <c r="N56" i="57" s="1"/>
  <c r="N17" i="57" s="1"/>
  <c r="Y53" i="47"/>
  <c r="Y13" i="48"/>
  <c r="X13" i="50"/>
  <c r="X13" i="51" s="1"/>
  <c r="X14" i="48"/>
  <c r="X53" i="47"/>
  <c r="W16" i="52"/>
  <c r="X53" i="46"/>
  <c r="F35" i="47" l="1"/>
  <c r="J67" i="52"/>
  <c r="F35" i="49"/>
  <c r="J67" i="53"/>
  <c r="J67" i="54" s="1"/>
  <c r="J67" i="55" s="1"/>
  <c r="J67" i="56" s="1"/>
  <c r="K65" i="53"/>
  <c r="C35" i="46"/>
  <c r="C33" i="47"/>
  <c r="C35" i="47" s="1"/>
  <c r="K65" i="52"/>
  <c r="I66" i="52"/>
  <c r="K66" i="52" s="1"/>
  <c r="I66" i="50"/>
  <c r="K66" i="50" s="1"/>
  <c r="K65" i="50"/>
  <c r="I66" i="48"/>
  <c r="K66" i="48" s="1"/>
  <c r="K65" i="48"/>
  <c r="K66" i="47"/>
  <c r="P8" i="57"/>
  <c r="I66" i="32"/>
  <c r="I67" i="32" s="1"/>
  <c r="I67" i="46" s="1"/>
  <c r="K67" i="46" s="1"/>
  <c r="P7" i="57"/>
  <c r="E52" i="32"/>
  <c r="F29" i="48"/>
  <c r="F31" i="47"/>
  <c r="Q8" i="49"/>
  <c r="Q8" i="51"/>
  <c r="AB28" i="61"/>
  <c r="AB30" i="61" s="1"/>
  <c r="X18" i="61" s="1"/>
  <c r="X19" i="61" s="1"/>
  <c r="Q8" i="54"/>
  <c r="Q8" i="46"/>
  <c r="Q8" i="50"/>
  <c r="Q8" i="52"/>
  <c r="Q8" i="56"/>
  <c r="Z35" i="61"/>
  <c r="Z38" i="61" s="1"/>
  <c r="P1" i="55" s="1"/>
  <c r="I8" i="55" s="1"/>
  <c r="Q15" i="57"/>
  <c r="Q8" i="53"/>
  <c r="Q8" i="55"/>
  <c r="Q8" i="48"/>
  <c r="Q8" i="32"/>
  <c r="D37" i="47"/>
  <c r="D38" i="47" s="1"/>
  <c r="D37" i="50"/>
  <c r="D38" i="50" s="1"/>
  <c r="R15" i="57"/>
  <c r="AA38" i="61"/>
  <c r="R1" i="55" s="1"/>
  <c r="J8" i="55" s="1"/>
  <c r="D53" i="32"/>
  <c r="D8" i="32" s="1"/>
  <c r="D8" i="46" s="1"/>
  <c r="D8" i="47" s="1"/>
  <c r="AB34" i="61"/>
  <c r="AB35" i="61" s="1"/>
  <c r="D53" i="46"/>
  <c r="R7" i="32"/>
  <c r="C53" i="32"/>
  <c r="C8" i="32" s="1"/>
  <c r="C8" i="46" s="1"/>
  <c r="C8" i="47" s="1"/>
  <c r="C37" i="51"/>
  <c r="C37" i="52" s="1"/>
  <c r="D53" i="48"/>
  <c r="D8" i="48" s="1"/>
  <c r="D8" i="49" s="1"/>
  <c r="D8" i="50" s="1"/>
  <c r="D8" i="51" s="1"/>
  <c r="D8" i="52" s="1"/>
  <c r="D8" i="53" s="1"/>
  <c r="D8" i="54" s="1"/>
  <c r="D8" i="55" s="1"/>
  <c r="D8" i="56" s="1"/>
  <c r="D15" i="57" s="1"/>
  <c r="C33" i="51"/>
  <c r="C35" i="50"/>
  <c r="AC53" i="50"/>
  <c r="R53" i="51"/>
  <c r="R53" i="52" s="1"/>
  <c r="R53" i="53" s="1"/>
  <c r="R53" i="54" s="1"/>
  <c r="R53" i="55" s="1"/>
  <c r="R53" i="56" s="1"/>
  <c r="R56" i="57" s="1"/>
  <c r="R17" i="57" s="1"/>
  <c r="Q5" i="57" s="1"/>
  <c r="D33" i="53"/>
  <c r="AC42" i="52"/>
  <c r="AC53" i="51"/>
  <c r="E33" i="51"/>
  <c r="E35" i="50"/>
  <c r="C24" i="52"/>
  <c r="C27" i="51"/>
  <c r="D34" i="50"/>
  <c r="D35" i="49"/>
  <c r="F33" i="51"/>
  <c r="F35" i="50"/>
  <c r="C14" i="47"/>
  <c r="C22" i="47" s="1"/>
  <c r="C22" i="46"/>
  <c r="C14" i="50"/>
  <c r="C22" i="49"/>
  <c r="AC13" i="54"/>
  <c r="F24" i="49"/>
  <c r="F27" i="49" s="1"/>
  <c r="P9" i="57"/>
  <c r="D31" i="49"/>
  <c r="D29" i="50"/>
  <c r="E53" i="46"/>
  <c r="E8" i="46" s="1"/>
  <c r="E29" i="48"/>
  <c r="E31" i="47"/>
  <c r="E24" i="51"/>
  <c r="E27" i="50"/>
  <c r="AB13" i="50"/>
  <c r="AB13" i="51" s="1"/>
  <c r="AB53" i="49"/>
  <c r="AB53" i="50" s="1"/>
  <c r="D40" i="51"/>
  <c r="D50" i="50"/>
  <c r="D53" i="47"/>
  <c r="C41" i="51"/>
  <c r="C50" i="50"/>
  <c r="C40" i="53"/>
  <c r="C53" i="48"/>
  <c r="C8" i="48" s="1"/>
  <c r="C8" i="49" s="1"/>
  <c r="C8" i="50" s="1"/>
  <c r="C31" i="49"/>
  <c r="C29" i="50"/>
  <c r="D24" i="52"/>
  <c r="D27" i="51"/>
  <c r="D13" i="52"/>
  <c r="D22" i="51"/>
  <c r="C13" i="52"/>
  <c r="Z41" i="50"/>
  <c r="Z41" i="51" s="1"/>
  <c r="Z53" i="49"/>
  <c r="Z53" i="50" s="1"/>
  <c r="E41" i="50"/>
  <c r="E50" i="49"/>
  <c r="W41" i="49"/>
  <c r="W53" i="48"/>
  <c r="F50" i="49"/>
  <c r="F41" i="50"/>
  <c r="AA53" i="48"/>
  <c r="AA41" i="49"/>
  <c r="F37" i="48"/>
  <c r="F38" i="47"/>
  <c r="E37" i="48"/>
  <c r="E38" i="47"/>
  <c r="F22" i="46"/>
  <c r="F53" i="46" s="1"/>
  <c r="F8" i="46" s="1"/>
  <c r="F13" i="47"/>
  <c r="U53" i="50"/>
  <c r="V13" i="48"/>
  <c r="V53" i="47"/>
  <c r="W16" i="53"/>
  <c r="X14" i="49"/>
  <c r="X53" i="48"/>
  <c r="Y13" i="49"/>
  <c r="Y53" i="48"/>
  <c r="T55" i="47"/>
  <c r="E13" i="49"/>
  <c r="E22" i="48"/>
  <c r="T13" i="53"/>
  <c r="F52" i="32"/>
  <c r="F53" i="32"/>
  <c r="U13" i="52"/>
  <c r="U53" i="51"/>
  <c r="X13" i="52"/>
  <c r="T14" i="49"/>
  <c r="T53" i="48"/>
  <c r="W13" i="55"/>
  <c r="K66" i="32" l="1"/>
  <c r="C53" i="46"/>
  <c r="I67" i="47"/>
  <c r="I67" i="48" s="1"/>
  <c r="C53" i="47"/>
  <c r="D53" i="49"/>
  <c r="Q9" i="57"/>
  <c r="F29" i="49"/>
  <c r="F31" i="48"/>
  <c r="D37" i="51"/>
  <c r="D37" i="52" s="1"/>
  <c r="C38" i="51"/>
  <c r="R1" i="49"/>
  <c r="J8" i="49" s="1"/>
  <c r="R1" i="50"/>
  <c r="J8" i="50" s="1"/>
  <c r="R1" i="48"/>
  <c r="J8" i="48" s="1"/>
  <c r="R1" i="57"/>
  <c r="J15" i="57" s="1"/>
  <c r="R1" i="53"/>
  <c r="J8" i="53" s="1"/>
  <c r="R1" i="51"/>
  <c r="J8" i="51" s="1"/>
  <c r="R1" i="32"/>
  <c r="R1" i="46" s="1"/>
  <c r="R1" i="56"/>
  <c r="J8" i="56" s="1"/>
  <c r="R1" i="52"/>
  <c r="J8" i="52" s="1"/>
  <c r="R1" i="54"/>
  <c r="J8" i="54" s="1"/>
  <c r="C9" i="50"/>
  <c r="C10" i="32"/>
  <c r="D9" i="32"/>
  <c r="C9" i="32"/>
  <c r="P1" i="49"/>
  <c r="I8" i="49" s="1"/>
  <c r="P1" i="32"/>
  <c r="P1" i="46" s="1"/>
  <c r="T54" i="46" s="1"/>
  <c r="P1" i="50"/>
  <c r="I8" i="50" s="1"/>
  <c r="P1" i="54"/>
  <c r="I8" i="54" s="1"/>
  <c r="P1" i="57"/>
  <c r="I15" i="57" s="1"/>
  <c r="P1" i="48"/>
  <c r="I8" i="48" s="1"/>
  <c r="AB38" i="61"/>
  <c r="P1" i="52"/>
  <c r="I8" i="52" s="1"/>
  <c r="C35" i="51"/>
  <c r="C33" i="52"/>
  <c r="F33" i="52"/>
  <c r="F35" i="51"/>
  <c r="E33" i="52"/>
  <c r="E35" i="51"/>
  <c r="C10" i="50"/>
  <c r="C10" i="49"/>
  <c r="AC13" i="55"/>
  <c r="C14" i="51"/>
  <c r="C22" i="50"/>
  <c r="F24" i="50"/>
  <c r="F24" i="51" s="1"/>
  <c r="C8" i="51"/>
  <c r="D9" i="51" s="1"/>
  <c r="D34" i="51"/>
  <c r="D35" i="50"/>
  <c r="C24" i="53"/>
  <c r="C27" i="52"/>
  <c r="AC42" i="53"/>
  <c r="AC53" i="52"/>
  <c r="D33" i="55"/>
  <c r="D33" i="54"/>
  <c r="E53" i="47"/>
  <c r="E8" i="47" s="1"/>
  <c r="C10" i="48"/>
  <c r="C53" i="49"/>
  <c r="P1" i="53"/>
  <c r="I8" i="53" s="1"/>
  <c r="P1" i="56"/>
  <c r="I8" i="56" s="1"/>
  <c r="P1" i="51"/>
  <c r="I8" i="51" s="1"/>
  <c r="D29" i="51"/>
  <c r="D31" i="50"/>
  <c r="E31" i="48"/>
  <c r="E29" i="49"/>
  <c r="E24" i="52"/>
  <c r="E27" i="51"/>
  <c r="AB53" i="51"/>
  <c r="AB13" i="52"/>
  <c r="C10" i="46"/>
  <c r="D40" i="52"/>
  <c r="D50" i="51"/>
  <c r="D9" i="50"/>
  <c r="D9" i="48"/>
  <c r="C40" i="55"/>
  <c r="C40" i="54"/>
  <c r="C9" i="49"/>
  <c r="C9" i="48"/>
  <c r="D9" i="49"/>
  <c r="C41" i="52"/>
  <c r="C50" i="51"/>
  <c r="C38" i="52"/>
  <c r="C37" i="53"/>
  <c r="C31" i="50"/>
  <c r="C29" i="51"/>
  <c r="D24" i="53"/>
  <c r="D27" i="52"/>
  <c r="C9" i="46"/>
  <c r="D9" i="46"/>
  <c r="R2" i="55"/>
  <c r="D13" i="53"/>
  <c r="D22" i="52"/>
  <c r="C10" i="47"/>
  <c r="C9" i="47"/>
  <c r="D9" i="47"/>
  <c r="C13" i="53"/>
  <c r="AA41" i="50"/>
  <c r="AA41" i="51" s="1"/>
  <c r="AA53" i="49"/>
  <c r="AA53" i="50" s="1"/>
  <c r="F41" i="51"/>
  <c r="F50" i="50"/>
  <c r="E41" i="51"/>
  <c r="E50" i="50"/>
  <c r="W41" i="50"/>
  <c r="W41" i="51" s="1"/>
  <c r="W53" i="49"/>
  <c r="W53" i="50" s="1"/>
  <c r="Z53" i="51"/>
  <c r="Z41" i="52"/>
  <c r="F38" i="48"/>
  <c r="F37" i="49"/>
  <c r="E38" i="48"/>
  <c r="E37" i="49"/>
  <c r="F27" i="50"/>
  <c r="W13" i="56"/>
  <c r="X13" i="53"/>
  <c r="U13" i="53"/>
  <c r="U53" i="52"/>
  <c r="T13" i="54"/>
  <c r="E22" i="49"/>
  <c r="E13" i="50"/>
  <c r="Y53" i="49"/>
  <c r="Y53" i="50" s="1"/>
  <c r="Y13" i="50"/>
  <c r="Y13" i="51" s="1"/>
  <c r="W16" i="54"/>
  <c r="T55" i="48"/>
  <c r="F13" i="48"/>
  <c r="F22" i="47"/>
  <c r="F53" i="47" s="1"/>
  <c r="F8" i="47" s="1"/>
  <c r="T14" i="50"/>
  <c r="T14" i="51" s="1"/>
  <c r="T53" i="49"/>
  <c r="K67" i="32"/>
  <c r="X14" i="50"/>
  <c r="X14" i="51" s="1"/>
  <c r="X53" i="49"/>
  <c r="X53" i="50" s="1"/>
  <c r="V53" i="48"/>
  <c r="V13" i="49"/>
  <c r="K67" i="47" l="1"/>
  <c r="D38" i="51"/>
  <c r="I67" i="49"/>
  <c r="K67" i="48"/>
  <c r="F29" i="50"/>
  <c r="F31" i="49"/>
  <c r="J8" i="32"/>
  <c r="J54" i="32" s="1"/>
  <c r="U54" i="49"/>
  <c r="U54" i="48"/>
  <c r="R1" i="47"/>
  <c r="J8" i="47" s="1"/>
  <c r="J54" i="47" s="1"/>
  <c r="U54" i="32"/>
  <c r="U54" i="52"/>
  <c r="U54" i="50"/>
  <c r="R2" i="49"/>
  <c r="U54" i="51"/>
  <c r="AC18" i="61"/>
  <c r="AC19" i="61" s="1"/>
  <c r="I8" i="46"/>
  <c r="I54" i="46" s="1"/>
  <c r="R2" i="53"/>
  <c r="R2" i="57"/>
  <c r="R2" i="32"/>
  <c r="L67" i="32" s="1"/>
  <c r="T54" i="32"/>
  <c r="P1" i="47"/>
  <c r="T54" i="47" s="1"/>
  <c r="I8" i="32"/>
  <c r="I54" i="32" s="1"/>
  <c r="R2" i="56"/>
  <c r="R2" i="54"/>
  <c r="R2" i="50"/>
  <c r="C8" i="52"/>
  <c r="C9" i="52" s="1"/>
  <c r="T54" i="48"/>
  <c r="R2" i="48"/>
  <c r="R2" i="52"/>
  <c r="C9" i="51"/>
  <c r="R2" i="51"/>
  <c r="C33" i="53"/>
  <c r="C35" i="52"/>
  <c r="D53" i="50"/>
  <c r="C10" i="51"/>
  <c r="C53" i="50"/>
  <c r="AC42" i="54"/>
  <c r="AC53" i="53"/>
  <c r="D34" i="52"/>
  <c r="D35" i="51"/>
  <c r="C14" i="52"/>
  <c r="C22" i="51"/>
  <c r="AC13" i="56"/>
  <c r="D33" i="56"/>
  <c r="C24" i="54"/>
  <c r="C27" i="54" s="1"/>
  <c r="C24" i="55"/>
  <c r="C27" i="53"/>
  <c r="E33" i="53"/>
  <c r="E35" i="52"/>
  <c r="F33" i="53"/>
  <c r="F35" i="52"/>
  <c r="D31" i="51"/>
  <c r="D29" i="52"/>
  <c r="E53" i="48"/>
  <c r="E8" i="48" s="1"/>
  <c r="E29" i="50"/>
  <c r="E31" i="49"/>
  <c r="E27" i="52"/>
  <c r="E24" i="53"/>
  <c r="AB53" i="52"/>
  <c r="AB13" i="53"/>
  <c r="D37" i="53"/>
  <c r="D38" i="52"/>
  <c r="D50" i="52"/>
  <c r="D40" i="53"/>
  <c r="C40" i="56"/>
  <c r="C41" i="53"/>
  <c r="C50" i="52"/>
  <c r="C37" i="55"/>
  <c r="C37" i="54"/>
  <c r="C38" i="54" s="1"/>
  <c r="C38" i="53"/>
  <c r="C29" i="52"/>
  <c r="C31" i="51"/>
  <c r="D27" i="53"/>
  <c r="D24" i="55"/>
  <c r="D24" i="54"/>
  <c r="D27" i="54" s="1"/>
  <c r="J8" i="46"/>
  <c r="J54" i="46" s="1"/>
  <c r="U54" i="46"/>
  <c r="D13" i="54"/>
  <c r="D22" i="54" s="1"/>
  <c r="D22" i="53"/>
  <c r="D13" i="55"/>
  <c r="R2" i="46"/>
  <c r="L67" i="46" s="1"/>
  <c r="C13" i="55"/>
  <c r="C13" i="54"/>
  <c r="W41" i="52"/>
  <c r="W53" i="51"/>
  <c r="Z53" i="52"/>
  <c r="Z41" i="53"/>
  <c r="F41" i="52"/>
  <c r="F50" i="51"/>
  <c r="E50" i="51"/>
  <c r="E41" i="52"/>
  <c r="AA41" i="52"/>
  <c r="AA53" i="51"/>
  <c r="F37" i="50"/>
  <c r="F38" i="49"/>
  <c r="E37" i="50"/>
  <c r="E38" i="49"/>
  <c r="F24" i="52"/>
  <c r="F27" i="51"/>
  <c r="J54" i="48"/>
  <c r="F13" i="49"/>
  <c r="F22" i="48"/>
  <c r="F53" i="48" s="1"/>
  <c r="F8" i="48" s="1"/>
  <c r="X13" i="54"/>
  <c r="T54" i="49"/>
  <c r="T55" i="49"/>
  <c r="T53" i="50"/>
  <c r="Y13" i="52"/>
  <c r="Y53" i="51"/>
  <c r="T13" i="55"/>
  <c r="X14" i="52"/>
  <c r="X53" i="51"/>
  <c r="E22" i="50"/>
  <c r="E13" i="51"/>
  <c r="V53" i="49"/>
  <c r="V53" i="50" s="1"/>
  <c r="V13" i="50"/>
  <c r="V13" i="51" s="1"/>
  <c r="T14" i="52"/>
  <c r="T53" i="51"/>
  <c r="W16" i="55"/>
  <c r="U13" i="54"/>
  <c r="U53" i="53"/>
  <c r="U54" i="53" s="1"/>
  <c r="K54" i="32" l="1"/>
  <c r="K69" i="32" s="1"/>
  <c r="L67" i="48"/>
  <c r="I67" i="50"/>
  <c r="K67" i="49"/>
  <c r="L67" i="49" s="1"/>
  <c r="C53" i="51"/>
  <c r="F31" i="50"/>
  <c r="F29" i="51"/>
  <c r="D53" i="51"/>
  <c r="K54" i="46"/>
  <c r="K69" i="46" s="1"/>
  <c r="C8" i="53"/>
  <c r="C9" i="53" s="1"/>
  <c r="I8" i="47"/>
  <c r="I54" i="47" s="1"/>
  <c r="K54" i="47" s="1"/>
  <c r="R2" i="47"/>
  <c r="L67" i="47" s="1"/>
  <c r="D9" i="52"/>
  <c r="C10" i="52"/>
  <c r="C33" i="55"/>
  <c r="C33" i="54"/>
  <c r="C35" i="54" s="1"/>
  <c r="C35" i="53"/>
  <c r="F33" i="54"/>
  <c r="F35" i="53"/>
  <c r="C27" i="55"/>
  <c r="C24" i="56"/>
  <c r="E35" i="53"/>
  <c r="E33" i="54"/>
  <c r="D39" i="57"/>
  <c r="D34" i="53"/>
  <c r="D35" i="52"/>
  <c r="E53" i="49"/>
  <c r="E8" i="49" s="1"/>
  <c r="C14" i="53"/>
  <c r="C22" i="52"/>
  <c r="AC42" i="55"/>
  <c r="AC53" i="54"/>
  <c r="D29" i="53"/>
  <c r="D31" i="52"/>
  <c r="E31" i="50"/>
  <c r="E29" i="51"/>
  <c r="E27" i="53"/>
  <c r="E24" i="54"/>
  <c r="AB53" i="53"/>
  <c r="AB13" i="54"/>
  <c r="D37" i="54"/>
  <c r="D38" i="54" s="1"/>
  <c r="D37" i="55"/>
  <c r="D38" i="53"/>
  <c r="D40" i="55"/>
  <c r="D40" i="54"/>
  <c r="D50" i="54" s="1"/>
  <c r="D50" i="53"/>
  <c r="C41" i="55"/>
  <c r="C41" i="54"/>
  <c r="C50" i="54" s="1"/>
  <c r="C50" i="53"/>
  <c r="C46" i="57"/>
  <c r="C37" i="56"/>
  <c r="C38" i="55"/>
  <c r="C31" i="52"/>
  <c r="C29" i="53"/>
  <c r="D27" i="55"/>
  <c r="D24" i="56"/>
  <c r="D13" i="56"/>
  <c r="D22" i="55"/>
  <c r="C13" i="56"/>
  <c r="AA53" i="52"/>
  <c r="AA41" i="53"/>
  <c r="F50" i="52"/>
  <c r="F41" i="53"/>
  <c r="W41" i="53"/>
  <c r="W53" i="52"/>
  <c r="E50" i="52"/>
  <c r="E41" i="53"/>
  <c r="Z41" i="54"/>
  <c r="Z53" i="53"/>
  <c r="E38" i="50"/>
  <c r="E37" i="51"/>
  <c r="F37" i="51"/>
  <c r="F38" i="50"/>
  <c r="J54" i="49"/>
  <c r="F27" i="52"/>
  <c r="F24" i="53"/>
  <c r="X14" i="53"/>
  <c r="X53" i="52"/>
  <c r="Y13" i="53"/>
  <c r="Y53" i="52"/>
  <c r="U13" i="55"/>
  <c r="U53" i="54"/>
  <c r="U54" i="54" s="1"/>
  <c r="E22" i="51"/>
  <c r="E13" i="52"/>
  <c r="T13" i="56"/>
  <c r="T54" i="50"/>
  <c r="T55" i="50"/>
  <c r="X13" i="55"/>
  <c r="T54" i="51"/>
  <c r="T55" i="51"/>
  <c r="W16" i="56"/>
  <c r="T14" i="53"/>
  <c r="T53" i="52"/>
  <c r="V13" i="52"/>
  <c r="V53" i="51"/>
  <c r="F22" i="49"/>
  <c r="F53" i="49" s="1"/>
  <c r="F8" i="49" s="1"/>
  <c r="F13" i="50"/>
  <c r="I67" i="51" l="1"/>
  <c r="K67" i="50"/>
  <c r="L67" i="50" s="1"/>
  <c r="F29" i="52"/>
  <c r="F31" i="51"/>
  <c r="C8" i="54"/>
  <c r="D9" i="54" s="1"/>
  <c r="D9" i="53"/>
  <c r="C10" i="53"/>
  <c r="C53" i="52"/>
  <c r="C33" i="56"/>
  <c r="C35" i="55"/>
  <c r="C14" i="55"/>
  <c r="C14" i="54"/>
  <c r="C22" i="54" s="1"/>
  <c r="C22" i="53"/>
  <c r="D34" i="54"/>
  <c r="D35" i="54" s="1"/>
  <c r="D34" i="55"/>
  <c r="D35" i="53"/>
  <c r="C30" i="57"/>
  <c r="C27" i="56"/>
  <c r="C33" i="57" s="1"/>
  <c r="D53" i="52"/>
  <c r="AC42" i="56"/>
  <c r="AC53" i="56" s="1"/>
  <c r="AC53" i="57" s="1"/>
  <c r="AC53" i="55"/>
  <c r="E33" i="55"/>
  <c r="E35" i="54"/>
  <c r="F35" i="54"/>
  <c r="F33" i="55"/>
  <c r="D29" i="55"/>
  <c r="D31" i="53"/>
  <c r="D29" i="54"/>
  <c r="D31" i="54" s="1"/>
  <c r="E53" i="50"/>
  <c r="E8" i="50" s="1"/>
  <c r="E29" i="52"/>
  <c r="E31" i="51"/>
  <c r="E24" i="55"/>
  <c r="E27" i="54"/>
  <c r="AB53" i="54"/>
  <c r="AB13" i="55"/>
  <c r="D38" i="55"/>
  <c r="D37" i="56"/>
  <c r="D40" i="56"/>
  <c r="D50" i="55"/>
  <c r="C41" i="56"/>
  <c r="C50" i="55"/>
  <c r="C43" i="57"/>
  <c r="C38" i="56"/>
  <c r="C44" i="57" s="1"/>
  <c r="C31" i="53"/>
  <c r="C29" i="54"/>
  <c r="C31" i="54" s="1"/>
  <c r="C29" i="55"/>
  <c r="D30" i="57"/>
  <c r="D27" i="56"/>
  <c r="D33" i="57" s="1"/>
  <c r="D22" i="56"/>
  <c r="D19" i="57"/>
  <c r="C19" i="57"/>
  <c r="K69" i="47"/>
  <c r="E50" i="53"/>
  <c r="E41" i="54"/>
  <c r="F50" i="53"/>
  <c r="F41" i="54"/>
  <c r="AA53" i="53"/>
  <c r="AA41" i="54"/>
  <c r="Z53" i="54"/>
  <c r="Z41" i="55"/>
  <c r="W41" i="54"/>
  <c r="W53" i="53"/>
  <c r="F37" i="52"/>
  <c r="F38" i="51"/>
  <c r="E37" i="52"/>
  <c r="E38" i="51"/>
  <c r="F24" i="54"/>
  <c r="F27" i="53"/>
  <c r="J54" i="50"/>
  <c r="V13" i="53"/>
  <c r="V53" i="52"/>
  <c r="T14" i="54"/>
  <c r="T53" i="53"/>
  <c r="U13" i="56"/>
  <c r="U53" i="56" s="1"/>
  <c r="U53" i="55"/>
  <c r="U54" i="55" s="1"/>
  <c r="X14" i="54"/>
  <c r="X53" i="53"/>
  <c r="X13" i="56"/>
  <c r="Y53" i="53"/>
  <c r="Y13" i="54"/>
  <c r="F22" i="50"/>
  <c r="F53" i="50" s="1"/>
  <c r="F8" i="50" s="1"/>
  <c r="F13" i="51"/>
  <c r="T54" i="52"/>
  <c r="T55" i="52"/>
  <c r="E22" i="52"/>
  <c r="E13" i="53"/>
  <c r="I54" i="48"/>
  <c r="K54" i="48" s="1"/>
  <c r="E53" i="51" l="1"/>
  <c r="E8" i="51" s="1"/>
  <c r="D53" i="54"/>
  <c r="I67" i="52"/>
  <c r="K67" i="51"/>
  <c r="L67" i="51" s="1"/>
  <c r="C9" i="54"/>
  <c r="D53" i="53"/>
  <c r="F31" i="52"/>
  <c r="F29" i="53"/>
  <c r="C10" i="54"/>
  <c r="C8" i="55"/>
  <c r="C8" i="56" s="1"/>
  <c r="C53" i="53"/>
  <c r="C53" i="54"/>
  <c r="C39" i="57"/>
  <c r="C35" i="56"/>
  <c r="C41" i="57" s="1"/>
  <c r="E35" i="55"/>
  <c r="E33" i="56"/>
  <c r="F35" i="55"/>
  <c r="F33" i="56"/>
  <c r="D34" i="56"/>
  <c r="D35" i="55"/>
  <c r="C14" i="56"/>
  <c r="C22" i="55"/>
  <c r="D29" i="56"/>
  <c r="D31" i="55"/>
  <c r="E29" i="53"/>
  <c r="E31" i="52"/>
  <c r="E27" i="55"/>
  <c r="E24" i="56"/>
  <c r="AB53" i="55"/>
  <c r="AB13" i="56"/>
  <c r="AB53" i="56" s="1"/>
  <c r="AB53" i="57" s="1"/>
  <c r="D38" i="56"/>
  <c r="D44" i="57" s="1"/>
  <c r="D43" i="57"/>
  <c r="D46" i="57"/>
  <c r="D50" i="56"/>
  <c r="D53" i="57" s="1"/>
  <c r="C47" i="57"/>
  <c r="C50" i="56"/>
  <c r="C53" i="57" s="1"/>
  <c r="C31" i="55"/>
  <c r="C29" i="56"/>
  <c r="D28" i="57"/>
  <c r="F41" i="55"/>
  <c r="F50" i="54"/>
  <c r="AA41" i="55"/>
  <c r="AA53" i="54"/>
  <c r="W41" i="55"/>
  <c r="W53" i="54"/>
  <c r="E41" i="55"/>
  <c r="E50" i="54"/>
  <c r="Z53" i="55"/>
  <c r="Z41" i="56"/>
  <c r="Z53" i="56" s="1"/>
  <c r="Z53" i="57" s="1"/>
  <c r="F38" i="52"/>
  <c r="F37" i="53"/>
  <c r="E37" i="53"/>
  <c r="E38" i="52"/>
  <c r="F27" i="54"/>
  <c r="F24" i="55"/>
  <c r="J54" i="51"/>
  <c r="K69" i="48"/>
  <c r="X14" i="55"/>
  <c r="X53" i="54"/>
  <c r="I54" i="49"/>
  <c r="K54" i="49" s="1"/>
  <c r="Y53" i="54"/>
  <c r="Y13" i="55"/>
  <c r="U53" i="57"/>
  <c r="U54" i="56"/>
  <c r="U54" i="57" s="1"/>
  <c r="V13" i="54"/>
  <c r="V53" i="53"/>
  <c r="T14" i="55"/>
  <c r="T53" i="54"/>
  <c r="E22" i="53"/>
  <c r="E13" i="54"/>
  <c r="F13" i="52"/>
  <c r="F22" i="51"/>
  <c r="F53" i="51" s="1"/>
  <c r="F8" i="51" s="1"/>
  <c r="T54" i="53"/>
  <c r="T55" i="53"/>
  <c r="E53" i="52" l="1"/>
  <c r="E8" i="52" s="1"/>
  <c r="C9" i="55"/>
  <c r="I67" i="53"/>
  <c r="K67" i="52"/>
  <c r="L67" i="52" s="1"/>
  <c r="F31" i="53"/>
  <c r="F29" i="54"/>
  <c r="C10" i="55"/>
  <c r="D9" i="55"/>
  <c r="C53" i="55"/>
  <c r="D53" i="55"/>
  <c r="F35" i="56"/>
  <c r="F39" i="57"/>
  <c r="F41" i="57" s="1"/>
  <c r="D40" i="57"/>
  <c r="D35" i="56"/>
  <c r="D41" i="57" s="1"/>
  <c r="E39" i="57"/>
  <c r="E41" i="57" s="1"/>
  <c r="E35" i="56"/>
  <c r="C20" i="57"/>
  <c r="C22" i="56"/>
  <c r="C28" i="57" s="1"/>
  <c r="D31" i="56"/>
  <c r="D35" i="57"/>
  <c r="E31" i="53"/>
  <c r="E29" i="54"/>
  <c r="E27" i="56"/>
  <c r="E30" i="57"/>
  <c r="E33" i="57" s="1"/>
  <c r="C35" i="57"/>
  <c r="C31" i="56"/>
  <c r="D9" i="56"/>
  <c r="C15" i="57"/>
  <c r="C10" i="56"/>
  <c r="C9" i="56"/>
  <c r="K69" i="49"/>
  <c r="E50" i="55"/>
  <c r="E41" i="56"/>
  <c r="AA41" i="56"/>
  <c r="AA53" i="56" s="1"/>
  <c r="AA53" i="57" s="1"/>
  <c r="AA53" i="55"/>
  <c r="W41" i="56"/>
  <c r="W53" i="56" s="1"/>
  <c r="W53" i="57" s="1"/>
  <c r="W53" i="55"/>
  <c r="F41" i="56"/>
  <c r="F50" i="55"/>
  <c r="E37" i="54"/>
  <c r="E38" i="53"/>
  <c r="F37" i="54"/>
  <c r="F38" i="53"/>
  <c r="J54" i="52"/>
  <c r="F27" i="55"/>
  <c r="F24" i="56"/>
  <c r="E22" i="54"/>
  <c r="E13" i="55"/>
  <c r="V53" i="54"/>
  <c r="V13" i="55"/>
  <c r="Y53" i="55"/>
  <c r="Y13" i="56"/>
  <c r="Y53" i="56" s="1"/>
  <c r="Y53" i="57" s="1"/>
  <c r="T55" i="54"/>
  <c r="T54" i="54"/>
  <c r="F22" i="52"/>
  <c r="F53" i="52" s="1"/>
  <c r="F8" i="52" s="1"/>
  <c r="F13" i="53"/>
  <c r="T14" i="56"/>
  <c r="T53" i="56" s="1"/>
  <c r="T53" i="55"/>
  <c r="U60" i="57"/>
  <c r="I54" i="50"/>
  <c r="K54" i="50" s="1"/>
  <c r="X14" i="56"/>
  <c r="X53" i="56" s="1"/>
  <c r="X53" i="57" s="1"/>
  <c r="X53" i="55"/>
  <c r="E53" i="53" l="1"/>
  <c r="E8" i="53" s="1"/>
  <c r="I67" i="54"/>
  <c r="I67" i="55" s="1"/>
  <c r="K67" i="53"/>
  <c r="L67" i="53" s="1"/>
  <c r="F29" i="55"/>
  <c r="F31" i="54"/>
  <c r="D37" i="57"/>
  <c r="D56" i="57" s="1"/>
  <c r="D53" i="56"/>
  <c r="E29" i="55"/>
  <c r="E31" i="54"/>
  <c r="C37" i="57"/>
  <c r="C56" i="57" s="1"/>
  <c r="C53" i="56"/>
  <c r="C17" i="57"/>
  <c r="D16" i="57"/>
  <c r="C16" i="57"/>
  <c r="F50" i="56"/>
  <c r="F47" i="57"/>
  <c r="F53" i="57" s="1"/>
  <c r="E50" i="56"/>
  <c r="E47" i="57"/>
  <c r="E53" i="57" s="1"/>
  <c r="E38" i="54"/>
  <c r="E37" i="55"/>
  <c r="K69" i="50"/>
  <c r="F38" i="54"/>
  <c r="F37" i="55"/>
  <c r="F27" i="56"/>
  <c r="F30" i="57"/>
  <c r="F33" i="57" s="1"/>
  <c r="J54" i="53"/>
  <c r="I54" i="51"/>
  <c r="K54" i="51" s="1"/>
  <c r="F22" i="53"/>
  <c r="F53" i="53" s="1"/>
  <c r="F8" i="53" s="1"/>
  <c r="F13" i="54"/>
  <c r="T54" i="55"/>
  <c r="T55" i="55"/>
  <c r="V13" i="56"/>
  <c r="V53" i="56" s="1"/>
  <c r="V53" i="57" s="1"/>
  <c r="V53" i="55"/>
  <c r="E13" i="56"/>
  <c r="E22" i="55"/>
  <c r="T55" i="56"/>
  <c r="T55" i="57" s="1"/>
  <c r="T53" i="57"/>
  <c r="T54" i="56"/>
  <c r="T54" i="57" s="1"/>
  <c r="I67" i="56" l="1"/>
  <c r="K67" i="56" s="1"/>
  <c r="L67" i="56" s="1"/>
  <c r="K67" i="55"/>
  <c r="L67" i="55" s="1"/>
  <c r="E53" i="54"/>
  <c r="E8" i="54" s="1"/>
  <c r="F31" i="55"/>
  <c r="F29" i="56"/>
  <c r="E31" i="55"/>
  <c r="E29" i="56"/>
  <c r="E38" i="55"/>
  <c r="E37" i="56"/>
  <c r="F38" i="55"/>
  <c r="F37" i="56"/>
  <c r="K69" i="51"/>
  <c r="J54" i="54"/>
  <c r="T60" i="57"/>
  <c r="E22" i="56"/>
  <c r="E19" i="57"/>
  <c r="E28" i="57" s="1"/>
  <c r="I54" i="52"/>
  <c r="K54" i="52" s="1"/>
  <c r="F13" i="55"/>
  <c r="F22" i="54"/>
  <c r="F53" i="54" s="1"/>
  <c r="F8" i="54" s="1"/>
  <c r="F35" i="57" l="1"/>
  <c r="F37" i="57" s="1"/>
  <c r="F31" i="56"/>
  <c r="E53" i="55"/>
  <c r="E8" i="55" s="1"/>
  <c r="E31" i="56"/>
  <c r="E35" i="57"/>
  <c r="E37" i="57" s="1"/>
  <c r="F43" i="57"/>
  <c r="F44" i="57" s="1"/>
  <c r="F38" i="56"/>
  <c r="E38" i="56"/>
  <c r="E43" i="57"/>
  <c r="E44" i="57" s="1"/>
  <c r="K69" i="52"/>
  <c r="J54" i="55"/>
  <c r="I54" i="53"/>
  <c r="K54" i="53" s="1"/>
  <c r="F13" i="56"/>
  <c r="F22" i="55"/>
  <c r="F53" i="55" s="1"/>
  <c r="F8" i="55" s="1"/>
  <c r="E56" i="57" l="1"/>
  <c r="E15" i="57" s="1"/>
  <c r="E53" i="56"/>
  <c r="E8" i="56" s="1"/>
  <c r="K69" i="53"/>
  <c r="J54" i="56"/>
  <c r="J68" i="57"/>
  <c r="J57" i="57" s="1"/>
  <c r="F19" i="57"/>
  <c r="F28" i="57" s="1"/>
  <c r="F56" i="57" s="1"/>
  <c r="F15" i="57" s="1"/>
  <c r="Q4" i="57" s="1"/>
  <c r="Q6" i="57" s="1"/>
  <c r="Q10" i="57" s="1"/>
  <c r="F22" i="56"/>
  <c r="F53" i="56" s="1"/>
  <c r="F8" i="56" s="1"/>
  <c r="R10" i="57" l="1"/>
  <c r="Q11" i="57"/>
  <c r="I54" i="55"/>
  <c r="K54" i="55" s="1"/>
  <c r="K69" i="55" l="1"/>
  <c r="I54" i="56"/>
  <c r="K54" i="56" s="1"/>
  <c r="I68" i="57"/>
  <c r="K69" i="56" l="1"/>
  <c r="K68" i="57"/>
  <c r="I57" i="57"/>
  <c r="I54" i="54"/>
  <c r="K54" i="54" s="1"/>
  <c r="K67" i="54"/>
  <c r="K69" i="54" l="1"/>
  <c r="L67" i="54"/>
</calcChain>
</file>

<file path=xl/sharedStrings.xml><?xml version="1.0" encoding="utf-8"?>
<sst xmlns="http://schemas.openxmlformats.org/spreadsheetml/2006/main" count="1332" uniqueCount="257">
  <si>
    <t>B.  TRAVEL &amp; TRAINING</t>
  </si>
  <si>
    <t>C.  EQUIPMENT</t>
  </si>
  <si>
    <t>D.  CONSULTANTS</t>
  </si>
  <si>
    <t>F.   OTHER COSTS</t>
  </si>
  <si>
    <t>Model #</t>
  </si>
  <si>
    <t>Serial #</t>
  </si>
  <si>
    <t>Equipment Location</t>
  </si>
  <si>
    <t xml:space="preserve"> EQUIPMENT INFO</t>
  </si>
  <si>
    <t xml:space="preserve"> Item  Description</t>
  </si>
  <si>
    <t>Title</t>
  </si>
  <si>
    <t>AAA USE ONLY</t>
  </si>
  <si>
    <t>Fiscal Approval</t>
  </si>
  <si>
    <t>Total Travel &amp; Training:</t>
  </si>
  <si>
    <t>Total Equipment:</t>
  </si>
  <si>
    <t>Total Consultants:</t>
  </si>
  <si>
    <t>E.   FOOD COSTS (Senior Nutrition Program Only)</t>
  </si>
  <si>
    <t>Total Food Costs:</t>
  </si>
  <si>
    <t>Total Other Costs:</t>
  </si>
  <si>
    <t>1.  Current Month Total</t>
  </si>
  <si>
    <t>Current Month Expenditures by Funding Source</t>
  </si>
  <si>
    <t>Date Acquired</t>
  </si>
  <si>
    <t>Grants Management Approval</t>
  </si>
  <si>
    <t>Address:</t>
  </si>
  <si>
    <t>Month:</t>
  </si>
  <si>
    <t>*Equipment is property of the VCAAA.  Consult VCAAA Contractor Manual for more information</t>
  </si>
  <si>
    <t>Prepared By:</t>
  </si>
  <si>
    <t>Authorized By:</t>
  </si>
  <si>
    <t>Signature:</t>
  </si>
  <si>
    <t xml:space="preserve"> </t>
  </si>
  <si>
    <t>TOTAL PROJECT COST</t>
  </si>
  <si>
    <t>Cash Match C1</t>
  </si>
  <si>
    <t>Cash Match C2</t>
  </si>
  <si>
    <t>In-Kind Match C1</t>
  </si>
  <si>
    <t>In-Kind Match C2</t>
  </si>
  <si>
    <t>Program Income C1</t>
  </si>
  <si>
    <t>Program Income C2</t>
  </si>
  <si>
    <t>Cash  Non-Match C1</t>
  </si>
  <si>
    <t>Cash  Non-Match C2</t>
  </si>
  <si>
    <t>Grant Share C1</t>
  </si>
  <si>
    <t>Grant Share C2</t>
  </si>
  <si>
    <t>Authorized Budget by Allocation C2</t>
  </si>
  <si>
    <t>Authorized Budget by Allocation C1</t>
  </si>
  <si>
    <t>YTD     Actual Expenses C2</t>
  </si>
  <si>
    <t>YTD     Actual Expenses C1</t>
  </si>
  <si>
    <t>Total Current Month Expenses C2</t>
  </si>
  <si>
    <t>Total Current Month Expenses C1</t>
  </si>
  <si>
    <t>C1</t>
  </si>
  <si>
    <t>C2</t>
  </si>
  <si>
    <t xml:space="preserve">Contractor Name: </t>
  </si>
  <si>
    <t>City of Fillmore</t>
  </si>
  <si>
    <t xml:space="preserve">Project Name: </t>
  </si>
  <si>
    <t xml:space="preserve">Phone:  </t>
  </si>
  <si>
    <t xml:space="preserve">HELP of Ojai </t>
  </si>
  <si>
    <t>City of Port Hueneme</t>
  </si>
  <si>
    <t>City of Santa Paula</t>
  </si>
  <si>
    <t>City of Simi Valley</t>
  </si>
  <si>
    <t>City of Oxnard</t>
  </si>
  <si>
    <t>City of Ventura (W)</t>
  </si>
  <si>
    <t>City of Ventura (E)</t>
  </si>
  <si>
    <t>City of Moorpark</t>
  </si>
  <si>
    <t>Total Personnel:</t>
  </si>
  <si>
    <t>Total</t>
  </si>
  <si>
    <t>% OF TOTAL</t>
  </si>
  <si>
    <t>APPROVED BUDGET</t>
  </si>
  <si>
    <t xml:space="preserve">GRANT AWARD AMOUNT: </t>
  </si>
  <si>
    <t>Camarillo Health Care District</t>
  </si>
  <si>
    <t>A.  PERSONNEL (Title / Name)</t>
  </si>
  <si>
    <t>YTD Actual Expenses C1</t>
  </si>
  <si>
    <t>YTD Actual Expenses C2</t>
  </si>
  <si>
    <t>Current Month Expenses C1</t>
  </si>
  <si>
    <t>Current Month Expenses C2</t>
  </si>
  <si>
    <t>Authorized Budget C1</t>
  </si>
  <si>
    <t>Authorized Budget C2</t>
  </si>
  <si>
    <t xml:space="preserve">C1: </t>
  </si>
  <si>
    <t>C2:</t>
  </si>
  <si>
    <t>Date:</t>
  </si>
  <si>
    <t>Fiscal Approval:</t>
  </si>
  <si>
    <t>Total C:</t>
  </si>
  <si>
    <t>Total C1/C2:</t>
  </si>
  <si>
    <t>Amount Approved - Month</t>
  </si>
  <si>
    <t>Amount Approved - YTD</t>
  </si>
  <si>
    <t>2.  Year-to-Date Total**</t>
  </si>
  <si>
    <t>3. Grant Funds Remaining</t>
  </si>
  <si>
    <t>Amount Requested - Month</t>
  </si>
  <si>
    <t>Total Expenditures C1</t>
  </si>
  <si>
    <t xml:space="preserve">Expenditures </t>
  </si>
  <si>
    <t xml:space="preserve"> EQUIPMENT INFO*</t>
  </si>
  <si>
    <t>C.  EQUIPMENT*</t>
  </si>
  <si>
    <t>Authorized Budget by Allocation  C1</t>
  </si>
  <si>
    <t>Total Award:</t>
  </si>
  <si>
    <t>COSTS TO BE MATCHED</t>
  </si>
  <si>
    <t>LESS: NON-MATCH</t>
  </si>
  <si>
    <t>MATCHING CASH</t>
  </si>
  <si>
    <t>MATCHING IN-KIND</t>
  </si>
  <si>
    <t>Additional Close-out  Expenses -    C1</t>
  </si>
  <si>
    <t>PROGRAM INCOME</t>
  </si>
  <si>
    <t>In-Kind Match       C2</t>
  </si>
  <si>
    <t>Program Income      C1</t>
  </si>
  <si>
    <t>Program Income      C2</t>
  </si>
  <si>
    <t>Cash  Non-Match          C1</t>
  </si>
  <si>
    <t>Cash  Non-Match            C2</t>
  </si>
  <si>
    <t>Total Expenditures C2</t>
  </si>
  <si>
    <t>Additional Close-out  Expenses -    C2</t>
  </si>
  <si>
    <t>1.  Close-out Amount</t>
  </si>
  <si>
    <t>Amount Requested - Close-out</t>
  </si>
  <si>
    <t>Amount Approved - Closeout</t>
  </si>
  <si>
    <t xml:space="preserve">Volunteers </t>
  </si>
  <si>
    <t xml:space="preserve">Food Cost </t>
  </si>
  <si>
    <t>Volunteer Drivers</t>
  </si>
  <si>
    <t>Volunteers</t>
  </si>
  <si>
    <t>Janitorial</t>
  </si>
  <si>
    <t>GRANT SHARE REMAINING</t>
  </si>
  <si>
    <t>GRANT FUNDS REIMBURSED</t>
  </si>
  <si>
    <t>VCAAA Senior Nutrition Program</t>
  </si>
  <si>
    <t>ESTIMATED NUMBER OF MEALS (ANNUAL):</t>
  </si>
  <si>
    <t>CONTACT NAME</t>
  </si>
  <si>
    <t>PHONE NUMBER</t>
  </si>
  <si>
    <t>PROJECT BUDGET CATEGORIES</t>
  </si>
  <si>
    <t>C1 Total Program Costs</t>
  </si>
  <si>
    <t>VCAAA</t>
  </si>
  <si>
    <t>MATCH</t>
  </si>
  <si>
    <t>NON-MATCH</t>
  </si>
  <si>
    <t>PROGRAM</t>
  </si>
  <si>
    <t>GRANT</t>
  </si>
  <si>
    <t>CASH</t>
  </si>
  <si>
    <t>IN-KIND</t>
  </si>
  <si>
    <t>INCOME*</t>
  </si>
  <si>
    <t>PERSONNEL (List title &amp; pay):</t>
  </si>
  <si>
    <t>TRAVEL &amp; TRAINING:</t>
  </si>
  <si>
    <t>CONSULTANTS/SUB-CONTRACTORS:</t>
  </si>
  <si>
    <t>FOOD:</t>
  </si>
  <si>
    <t>OTHER COSTS:</t>
  </si>
  <si>
    <t>TOTAL OTHER COSTS</t>
  </si>
  <si>
    <t>TOTAL PROGRAM COSTS</t>
  </si>
  <si>
    <t>Admin/Fiscal</t>
  </si>
  <si>
    <t>Meal Site Coordinator</t>
  </si>
  <si>
    <t>Congregate Coordinator</t>
  </si>
  <si>
    <t>HDM/MOW Coordinator</t>
  </si>
  <si>
    <t>Cook</t>
  </si>
  <si>
    <t>Kitchen Staff/Assts</t>
  </si>
  <si>
    <t>PR CP Coordinator</t>
  </si>
  <si>
    <t>Volunteer Servers</t>
  </si>
  <si>
    <t>Volunteer Hosts</t>
  </si>
  <si>
    <t>Volunteer Kitchen</t>
  </si>
  <si>
    <t>C2 Total Program Costs</t>
  </si>
  <si>
    <t>Service Region(s):</t>
  </si>
  <si>
    <t>Total Project Cost:</t>
  </si>
  <si>
    <t>VCAAA Grant Amount:</t>
  </si>
  <si>
    <t>BUDGET SUMMARY :</t>
  </si>
  <si>
    <t>Cost Category</t>
  </si>
  <si>
    <t xml:space="preserve">Personnel </t>
  </si>
  <si>
    <t xml:space="preserve">Travel &amp; Training </t>
  </si>
  <si>
    <t xml:space="preserve">Equipment </t>
  </si>
  <si>
    <t xml:space="preserve">Other </t>
  </si>
  <si>
    <t>LESS:</t>
  </si>
  <si>
    <t xml:space="preserve">Cash Match </t>
  </si>
  <si>
    <t xml:space="preserve">In-Kind Match </t>
  </si>
  <si>
    <t>Non-Match</t>
  </si>
  <si>
    <t>TOTAL PROGRAM INCOME</t>
  </si>
  <si>
    <t>TOTAL GRANT AWARD</t>
  </si>
  <si>
    <t>Describe Source of Cash Match:</t>
  </si>
  <si>
    <t>Describe Source of In-Kind Match:</t>
  </si>
  <si>
    <t>GRANTEE BUDGET AUTHORIZATION</t>
  </si>
  <si>
    <t>Print Name &amp; Title:</t>
  </si>
  <si>
    <t>Date</t>
  </si>
  <si>
    <t>APPROVALS - FOR VCAAA USE ONLY</t>
  </si>
  <si>
    <t>A. TOTAL PERSONNEL</t>
  </si>
  <si>
    <t>B. TOTAL TRAVEL &amp; TRAINING</t>
  </si>
  <si>
    <t>C. TOTAL EQUIPMENT</t>
  </si>
  <si>
    <t>D. TOTAL CONSULTANTS</t>
  </si>
  <si>
    <t>E. TOTAL FOOD</t>
  </si>
  <si>
    <t>F. TOTAL OTHER COSTS</t>
  </si>
  <si>
    <t>Consultants</t>
  </si>
  <si>
    <t xml:space="preserve">Total </t>
  </si>
  <si>
    <t>TOTAL MATCH/NON MATCH</t>
  </si>
  <si>
    <t>Congregate Meals - C1</t>
  </si>
  <si>
    <t>Catalog of Federal Domestic Assistance (CFDA)#:</t>
  </si>
  <si>
    <t xml:space="preserve">  Title III C - 93.045</t>
  </si>
  <si>
    <t>Cost/Meal</t>
  </si>
  <si>
    <t>Grant/Meal</t>
  </si>
  <si>
    <t>Number of Meals Served</t>
  </si>
  <si>
    <t>Month</t>
  </si>
  <si>
    <t>YTD</t>
  </si>
  <si>
    <t>Actual YTD</t>
  </si>
  <si>
    <t>Budgeted</t>
  </si>
  <si>
    <t xml:space="preserve">Service Component(s): </t>
  </si>
  <si>
    <t>HOME-DELIVERED MEALS OPERATIONS (Title III C2)</t>
  </si>
  <si>
    <t>CONGREGATE MEALS OPERATIONS (Title III C1)</t>
  </si>
  <si>
    <t>LOCAL STORAGE &amp; DELIVERY</t>
  </si>
  <si>
    <t xml:space="preserve">MEAL PREPARATION, PACKAGING &amp; DELIVERY </t>
  </si>
  <si>
    <t>ALL</t>
  </si>
  <si>
    <t>TOTAL BUDGET</t>
  </si>
  <si>
    <t>Food</t>
  </si>
  <si>
    <t>Conejo Recreation &amp; Parks District</t>
  </si>
  <si>
    <t>San Salvador Mission - Piru</t>
  </si>
  <si>
    <t>Training</t>
  </si>
  <si>
    <t>Travel/Mileage</t>
  </si>
  <si>
    <t>Volunteers:</t>
  </si>
  <si>
    <t>Cost per Meal</t>
  </si>
  <si>
    <t>Reimbursement per Meal:</t>
  </si>
  <si>
    <t>Congregate or HDM Meals</t>
  </si>
  <si>
    <t>Health permit</t>
  </si>
  <si>
    <t>Rent</t>
  </si>
  <si>
    <t>ACT YTD--&gt;</t>
  </si>
  <si>
    <t xml:space="preserve"> Equipment</t>
  </si>
  <si>
    <t>EQUIPMENT Etc</t>
  </si>
  <si>
    <t>Supplies:Non food(Bags,liners etc)</t>
  </si>
  <si>
    <t>*Equipment is property of the VCAAA/CDA.  Consult VCAAA Contractor Manual for more information</t>
  </si>
  <si>
    <t>Site/ HDM/MOW Coordinator</t>
  </si>
  <si>
    <t>Program Publicity</t>
  </si>
  <si>
    <t>Total Grant</t>
  </si>
  <si>
    <t>Check total:</t>
  </si>
  <si>
    <t>Check any that apply --&gt;</t>
  </si>
  <si>
    <t>Camarillo, Somis, Santa Rosa Valley</t>
  </si>
  <si>
    <t xml:space="preserve">Fillmore </t>
  </si>
  <si>
    <t xml:space="preserve">Moorpark </t>
  </si>
  <si>
    <t xml:space="preserve">Oxnard, El Rio, Nyeland Acres, Del Norte, Hollywood Beach </t>
  </si>
  <si>
    <t xml:space="preserve">Port Hueneme </t>
  </si>
  <si>
    <t xml:space="preserve">Santa Paula </t>
  </si>
  <si>
    <t>Simi Valley</t>
  </si>
  <si>
    <t>Ventura, Saticoy, Montalvo</t>
  </si>
  <si>
    <t>Thousand Oaks, Newbury Park</t>
  </si>
  <si>
    <t>Ojai Valley</t>
  </si>
  <si>
    <t>Piru, Rancho Sespe</t>
  </si>
  <si>
    <t>All (includes the entire county)</t>
  </si>
  <si>
    <t>Choose from drop-down boxes</t>
  </si>
  <si>
    <t>Food Share Delivery Cost</t>
  </si>
  <si>
    <t>SNP RFP "ATTACHMENT B"</t>
  </si>
  <si>
    <t>Donations for meal service</t>
  </si>
  <si>
    <t>Indirect Costs (no more than 10%)</t>
  </si>
  <si>
    <t>Authorized Signature:</t>
  </si>
  <si>
    <t>Project Director Signature :</t>
  </si>
  <si>
    <r>
      <rPr>
        <b/>
        <sz val="11"/>
        <rFont val="Arial"/>
        <family val="2"/>
      </rPr>
      <t>FALSE CLAIMS STATEMENT:</t>
    </r>
    <r>
      <rPr>
        <i/>
        <sz val="11"/>
        <rFont val="Arial"/>
        <family val="2"/>
      </rPr>
      <t xml:space="preserve">  U. S. Code, Title 31, Section 3729, False Claims, provides a civil penalty of not less than $5,000 and not more than $10,000, plus 3 times the amount of damages for any person who knowingly presents, or causes to be presented, a false or fraudulent claim; or who knowingly makes, or caused to be used, a false record or statement; or conspires to defraud the Government by getting a false or fraudulent claim allowed or paid.  HUD will prosecute false claims and statements.  Conviction may result in criminal and/or civil penalties.  (18 U.S.C. 1001, 1010, 1012; 331 U.S.C. 3729, 3802)    </t>
    </r>
    <r>
      <rPr>
        <b/>
        <sz val="11"/>
        <rFont val="Arial"/>
        <family val="2"/>
      </rPr>
      <t>I hereby certify that the above figures and attached expenditure report are accurate to the best of my knowledge.</t>
    </r>
  </si>
  <si>
    <t>Enter budget data in light blue cells.</t>
  </si>
  <si>
    <t>Other</t>
  </si>
  <si>
    <t>Indirect Costs (no more than 10% of grant funds)</t>
  </si>
  <si>
    <t>% of Grant:</t>
  </si>
  <si>
    <t>Date Received:</t>
  </si>
  <si>
    <t>CONTRACT #</t>
  </si>
  <si>
    <t>Describe Source of Non-Match:</t>
  </si>
  <si>
    <t>Grants Manager:</t>
  </si>
  <si>
    <t>Fiscal Officer:</t>
  </si>
  <si>
    <t>CONTACT NAME:</t>
  </si>
  <si>
    <t>PHONE:</t>
  </si>
  <si>
    <t xml:space="preserve">    ADDRESS:</t>
  </si>
  <si>
    <t>Contract #:</t>
  </si>
  <si>
    <t>Contact:</t>
  </si>
  <si>
    <t xml:space="preserve">AGENCY NAME:       </t>
  </si>
  <si>
    <t>Home-Delivered Meals - C2</t>
  </si>
  <si>
    <r>
      <t xml:space="preserve">AGENCY NAME:    </t>
    </r>
    <r>
      <rPr>
        <sz val="12"/>
        <rFont val="Arial"/>
        <family val="2"/>
      </rPr>
      <t xml:space="preserve">  </t>
    </r>
  </si>
  <si>
    <r>
      <t xml:space="preserve">AGENCY NAME:    </t>
    </r>
    <r>
      <rPr>
        <sz val="12"/>
        <rFont val="Arial"/>
        <family val="2"/>
      </rPr>
      <t xml:space="preserve">   </t>
    </r>
  </si>
  <si>
    <t>Staff</t>
  </si>
  <si>
    <t>ESTIMATED NUMBER OF HOME-DELIVERED MEALS (ANNUAL):</t>
  </si>
  <si>
    <t>ESTIMATED NUMBER OF CONGREGATE MEALS (ANNUAL):</t>
  </si>
  <si>
    <t>PROJECT BUDGET - July 1, 2022  through June 30, 2023</t>
  </si>
  <si>
    <t>3500FY23-</t>
  </si>
  <si>
    <t>Closeout – FY2223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</si>
</sst>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mm/dd/yy;@"/>
    <numFmt numFmtId="167" formatCode="&quot;$&quot;#,##0.00"/>
    <numFmt numFmtId="168" formatCode="&quot;$&quot;#,##0"/>
  </numFmts>
  <fonts count="5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i/>
      <sz val="12"/>
      <name val="Arial"/>
      <family val="2"/>
    </font>
    <font>
      <sz val="8"/>
      <name val="Times New Roman"/>
      <family val="1"/>
    </font>
    <font>
      <u val="singleAccounting"/>
      <sz val="11"/>
      <name val="Times New Roman"/>
      <family val="1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Times New Roman"/>
      <family val="1"/>
    </font>
    <font>
      <i/>
      <sz val="10"/>
      <color indexed="12"/>
      <name val="Arial"/>
      <family val="2"/>
    </font>
    <font>
      <i/>
      <sz val="11"/>
      <name val="Arial"/>
      <family val="2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</font>
    <font>
      <b/>
      <sz val="14"/>
      <name val="Calibri"/>
      <family val="2"/>
    </font>
    <font>
      <sz val="10"/>
      <name val="Calibri"/>
      <family val="2"/>
    </font>
    <font>
      <b/>
      <sz val="14"/>
      <color theme="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00000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3"/>
      <name val="Calibri"/>
      <family val="2"/>
    </font>
    <font>
      <b/>
      <sz val="9"/>
      <name val="Calibri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6" fillId="0" borderId="1" xfId="0" applyFont="1" applyBorder="1" applyAlignment="1" applyProtection="1">
      <protection locked="0"/>
    </xf>
    <xf numFmtId="164" fontId="2" fillId="0" borderId="0" xfId="1" applyNumberFormat="1" applyFont="1" applyBorder="1" applyProtection="1"/>
    <xf numFmtId="164" fontId="2" fillId="0" borderId="0" xfId="1" applyNumberFormat="1" applyFont="1"/>
    <xf numFmtId="164" fontId="2" fillId="0" borderId="4" xfId="1" applyNumberFormat="1" applyFont="1" applyBorder="1" applyProtection="1"/>
    <xf numFmtId="164" fontId="2" fillId="0" borderId="0" xfId="1" applyNumberFormat="1" applyFont="1" applyAlignment="1">
      <alignment horizont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Protection="1"/>
    <xf numFmtId="43" fontId="13" fillId="3" borderId="8" xfId="1" applyNumberFormat="1" applyFont="1" applyFill="1" applyBorder="1" applyAlignment="1">
      <alignment horizontal="center"/>
    </xf>
    <xf numFmtId="43" fontId="2" fillId="2" borderId="9" xfId="1" applyNumberFormat="1" applyFont="1" applyFill="1" applyBorder="1"/>
    <xf numFmtId="43" fontId="2" fillId="2" borderId="10" xfId="1" applyNumberFormat="1" applyFont="1" applyFill="1" applyBorder="1" applyAlignment="1">
      <alignment horizontal="center"/>
    </xf>
    <xf numFmtId="43" fontId="2" fillId="2" borderId="11" xfId="1" applyNumberFormat="1" applyFont="1" applyFill="1" applyBorder="1"/>
    <xf numFmtId="43" fontId="2" fillId="0" borderId="0" xfId="0" applyNumberFormat="1" applyFont="1"/>
    <xf numFmtId="43" fontId="13" fillId="3" borderId="7" xfId="1" applyNumberFormat="1" applyFont="1" applyFill="1" applyBorder="1" applyAlignment="1">
      <alignment horizontal="center"/>
    </xf>
    <xf numFmtId="43" fontId="13" fillId="3" borderId="15" xfId="1" applyNumberFormat="1" applyFont="1" applyFill="1" applyBorder="1" applyAlignment="1">
      <alignment horizontal="center"/>
    </xf>
    <xf numFmtId="43" fontId="2" fillId="2" borderId="9" xfId="1" applyNumberFormat="1" applyFont="1" applyFill="1" applyBorder="1" applyAlignment="1">
      <alignment horizontal="center"/>
    </xf>
    <xf numFmtId="164" fontId="3" fillId="14" borderId="7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/>
    </xf>
    <xf numFmtId="9" fontId="13" fillId="3" borderId="6" xfId="3" applyFont="1" applyFill="1" applyBorder="1" applyAlignment="1">
      <alignment horizontal="center"/>
    </xf>
    <xf numFmtId="9" fontId="13" fillId="3" borderId="3" xfId="3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/>
      <protection locked="0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10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center"/>
      <protection locked="0"/>
    </xf>
    <xf numFmtId="43" fontId="19" fillId="0" borderId="2" xfId="0" applyNumberFormat="1" applyFont="1" applyBorder="1" applyAlignment="1" applyProtection="1">
      <alignment horizontal="center" wrapText="1"/>
      <protection locked="0"/>
    </xf>
    <xf numFmtId="43" fontId="13" fillId="0" borderId="7" xfId="1" applyNumberFormat="1" applyFont="1" applyFill="1" applyBorder="1"/>
    <xf numFmtId="43" fontId="13" fillId="17" borderId="21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vertical="center"/>
    </xf>
    <xf numFmtId="43" fontId="3" fillId="7" borderId="5" xfId="0" applyNumberFormat="1" applyFont="1" applyFill="1" applyBorder="1" applyAlignment="1">
      <alignment horizontal="left" wrapText="1"/>
    </xf>
    <xf numFmtId="43" fontId="3" fillId="7" borderId="5" xfId="1" applyNumberFormat="1" applyFont="1" applyFill="1" applyBorder="1" applyAlignment="1">
      <alignment horizontal="left" wrapText="1"/>
    </xf>
    <xf numFmtId="43" fontId="13" fillId="18" borderId="7" xfId="1" applyNumberFormat="1" applyFont="1" applyFill="1" applyBorder="1" applyAlignment="1">
      <alignment horizontal="center"/>
    </xf>
    <xf numFmtId="43" fontId="13" fillId="18" borderId="6" xfId="1" applyNumberFormat="1" applyFont="1" applyFill="1" applyBorder="1" applyAlignment="1">
      <alignment horizontal="center"/>
    </xf>
    <xf numFmtId="43" fontId="13" fillId="18" borderId="15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 applyProtection="1">
      <alignment horizontal="center" vertical="top" wrapText="1"/>
    </xf>
    <xf numFmtId="43" fontId="13" fillId="18" borderId="17" xfId="1" applyNumberFormat="1" applyFont="1" applyFill="1" applyBorder="1" applyProtection="1"/>
    <xf numFmtId="0" fontId="2" fillId="0" borderId="13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right"/>
    </xf>
    <xf numFmtId="164" fontId="2" fillId="0" borderId="13" xfId="1" applyNumberFormat="1" applyFont="1" applyBorder="1" applyAlignment="1" applyProtection="1">
      <alignment horizontal="center"/>
    </xf>
    <xf numFmtId="164" fontId="2" fillId="0" borderId="9" xfId="1" applyNumberFormat="1" applyFont="1" applyBorder="1" applyAlignment="1" applyProtection="1">
      <alignment horizontal="right"/>
    </xf>
    <xf numFmtId="164" fontId="2" fillId="0" borderId="9" xfId="1" applyNumberFormat="1" applyFont="1" applyBorder="1" applyProtection="1"/>
    <xf numFmtId="164" fontId="2" fillId="0" borderId="9" xfId="1" applyNumberFormat="1" applyFont="1" applyBorder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164" fontId="2" fillId="0" borderId="13" xfId="1" applyNumberFormat="1" applyFont="1" applyBorder="1" applyAlignment="1" applyProtection="1">
      <alignment horizontal="left"/>
    </xf>
    <xf numFmtId="164" fontId="2" fillId="0" borderId="9" xfId="1" applyNumberFormat="1" applyFont="1" applyBorder="1" applyAlignment="1" applyProtection="1">
      <alignment horizontal="left"/>
    </xf>
    <xf numFmtId="164" fontId="2" fillId="0" borderId="11" xfId="1" applyNumberFormat="1" applyFont="1" applyBorder="1" applyProtection="1"/>
    <xf numFmtId="0" fontId="2" fillId="0" borderId="0" xfId="0" applyFont="1" applyBorder="1" applyAlignment="1" applyProtection="1">
      <alignment horizontal="left"/>
    </xf>
    <xf numFmtId="43" fontId="2" fillId="19" borderId="17" xfId="1" applyFont="1" applyFill="1" applyBorder="1" applyProtection="1">
      <protection locked="0"/>
    </xf>
    <xf numFmtId="0" fontId="2" fillId="19" borderId="3" xfId="0" applyFont="1" applyFill="1" applyBorder="1" applyAlignment="1" applyProtection="1">
      <alignment horizontal="left"/>
      <protection locked="0"/>
    </xf>
    <xf numFmtId="0" fontId="2" fillId="19" borderId="1" xfId="0" applyFont="1" applyFill="1" applyBorder="1" applyAlignment="1" applyProtection="1">
      <alignment horizontal="center"/>
      <protection locked="0"/>
    </xf>
    <xf numFmtId="0" fontId="2" fillId="19" borderId="3" xfId="0" applyFont="1" applyFill="1" applyBorder="1" applyAlignment="1" applyProtection="1">
      <alignment horizontal="center"/>
      <protection locked="0"/>
    </xf>
    <xf numFmtId="0" fontId="9" fillId="19" borderId="3" xfId="0" applyFont="1" applyFill="1" applyBorder="1" applyAlignment="1" applyProtection="1">
      <alignment horizontal="left"/>
      <protection locked="0"/>
    </xf>
    <xf numFmtId="0" fontId="2" fillId="19" borderId="6" xfId="0" applyFont="1" applyFill="1" applyBorder="1" applyAlignment="1" applyProtection="1">
      <alignment horizontal="left"/>
      <protection locked="0"/>
    </xf>
    <xf numFmtId="0" fontId="2" fillId="19" borderId="6" xfId="0" applyFont="1" applyFill="1" applyBorder="1" applyAlignment="1" applyProtection="1">
      <alignment horizontal="center"/>
      <protection locked="0"/>
    </xf>
    <xf numFmtId="43" fontId="13" fillId="18" borderId="17" xfId="1" applyNumberFormat="1" applyFont="1" applyFill="1" applyBorder="1" applyProtection="1">
      <protection locked="0"/>
    </xf>
    <xf numFmtId="0" fontId="6" fillId="0" borderId="1" xfId="0" applyFont="1" applyBorder="1" applyAlignment="1" applyProtection="1"/>
    <xf numFmtId="0" fontId="6" fillId="0" borderId="2" xfId="0" applyFont="1" applyBorder="1" applyAlignment="1" applyProtection="1"/>
    <xf numFmtId="0" fontId="7" fillId="0" borderId="2" xfId="0" applyFont="1" applyBorder="1" applyProtection="1"/>
    <xf numFmtId="164" fontId="3" fillId="0" borderId="2" xfId="1" applyNumberFormat="1" applyFont="1" applyFill="1" applyBorder="1" applyAlignment="1" applyProtection="1">
      <alignment horizontal="right" wrapText="1"/>
    </xf>
    <xf numFmtId="0" fontId="6" fillId="0" borderId="9" xfId="0" applyFont="1" applyBorder="1" applyAlignment="1" applyProtection="1"/>
    <xf numFmtId="0" fontId="6" fillId="0" borderId="3" xfId="0" applyFont="1" applyBorder="1" applyAlignment="1" applyProtection="1"/>
    <xf numFmtId="0" fontId="6" fillId="0" borderId="10" xfId="0" applyFont="1" applyBorder="1" applyAlignment="1" applyProtection="1"/>
    <xf numFmtId="0" fontId="7" fillId="0" borderId="11" xfId="0" applyFont="1" applyBorder="1" applyProtection="1"/>
    <xf numFmtId="164" fontId="3" fillId="0" borderId="2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vertical="center"/>
    </xf>
    <xf numFmtId="164" fontId="3" fillId="2" borderId="3" xfId="1" applyNumberFormat="1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6" xfId="1" applyNumberFormat="1" applyFont="1" applyBorder="1" applyAlignment="1" applyProtection="1">
      <alignment horizontal="center" vertical="center" wrapText="1"/>
    </xf>
    <xf numFmtId="164" fontId="3" fillId="0" borderId="5" xfId="1" applyNumberFormat="1" applyFont="1" applyBorder="1" applyAlignment="1" applyProtection="1">
      <alignment horizontal="center" vertical="center" wrapText="1"/>
    </xf>
    <xf numFmtId="164" fontId="3" fillId="14" borderId="7" xfId="1" applyNumberFormat="1" applyFont="1" applyFill="1" applyBorder="1" applyAlignment="1" applyProtection="1">
      <alignment horizontal="center" vertical="center" wrapText="1"/>
    </xf>
    <xf numFmtId="164" fontId="3" fillId="0" borderId="7" xfId="1" applyNumberFormat="1" applyFont="1" applyBorder="1" applyAlignment="1" applyProtection="1">
      <alignment horizontal="center" vertical="center" wrapText="1"/>
    </xf>
    <xf numFmtId="43" fontId="13" fillId="3" borderId="7" xfId="1" applyNumberFormat="1" applyFont="1" applyFill="1" applyBorder="1" applyAlignment="1" applyProtection="1">
      <alignment horizontal="center"/>
    </xf>
    <xf numFmtId="43" fontId="13" fillId="18" borderId="7" xfId="1" applyNumberFormat="1" applyFont="1" applyFill="1" applyBorder="1" applyAlignment="1" applyProtection="1">
      <alignment horizontal="center"/>
    </xf>
    <xf numFmtId="9" fontId="13" fillId="3" borderId="3" xfId="3" applyFont="1" applyFill="1" applyBorder="1" applyAlignment="1" applyProtection="1">
      <alignment horizontal="center"/>
    </xf>
    <xf numFmtId="43" fontId="13" fillId="18" borderId="6" xfId="1" applyNumberFormat="1" applyFont="1" applyFill="1" applyBorder="1" applyAlignment="1" applyProtection="1">
      <alignment horizontal="center"/>
    </xf>
    <xf numFmtId="43" fontId="13" fillId="3" borderId="15" xfId="1" applyNumberFormat="1" applyFont="1" applyFill="1" applyBorder="1" applyAlignment="1" applyProtection="1">
      <alignment horizontal="center"/>
    </xf>
    <xf numFmtId="43" fontId="13" fillId="18" borderId="15" xfId="1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164" fontId="2" fillId="2" borderId="2" xfId="1" applyNumberFormat="1" applyFont="1" applyFill="1" applyBorder="1" applyProtection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Protection="1"/>
    <xf numFmtId="43" fontId="2" fillId="18" borderId="17" xfId="1" applyFont="1" applyFill="1" applyBorder="1" applyProtection="1"/>
    <xf numFmtId="43" fontId="13" fillId="18" borderId="8" xfId="1" applyNumberFormat="1" applyFont="1" applyFill="1" applyBorder="1" applyProtection="1"/>
    <xf numFmtId="43" fontId="13" fillId="18" borderId="9" xfId="1" applyNumberFormat="1" applyFont="1" applyFill="1" applyBorder="1" applyProtection="1"/>
    <xf numFmtId="43" fontId="13" fillId="18" borderId="27" xfId="1" applyNumberFormat="1" applyFont="1" applyFill="1" applyBorder="1" applyProtection="1"/>
    <xf numFmtId="43" fontId="13" fillId="18" borderId="20" xfId="1" applyNumberFormat="1" applyFont="1" applyFill="1" applyBorder="1" applyProtection="1"/>
    <xf numFmtId="43" fontId="13" fillId="18" borderId="12" xfId="1" applyNumberFormat="1" applyFont="1" applyFill="1" applyBorder="1" applyProtection="1"/>
    <xf numFmtId="0" fontId="14" fillId="0" borderId="13" xfId="0" applyFont="1" applyBorder="1" applyAlignment="1" applyProtection="1">
      <alignment horizontal="center"/>
    </xf>
    <xf numFmtId="43" fontId="13" fillId="18" borderId="1" xfId="1" applyNumberFormat="1" applyFont="1" applyFill="1" applyBorder="1" applyProtection="1"/>
    <xf numFmtId="43" fontId="13" fillId="2" borderId="8" xfId="1" applyNumberFormat="1" applyFont="1" applyFill="1" applyBorder="1" applyProtection="1"/>
    <xf numFmtId="43" fontId="3" fillId="7" borderId="5" xfId="0" applyNumberFormat="1" applyFont="1" applyFill="1" applyBorder="1" applyAlignment="1" applyProtection="1">
      <alignment horizontal="left" wrapText="1"/>
    </xf>
    <xf numFmtId="43" fontId="3" fillId="7" borderId="5" xfId="1" applyNumberFormat="1" applyFont="1" applyFill="1" applyBorder="1" applyAlignment="1" applyProtection="1">
      <alignment horizontal="left" wrapText="1"/>
    </xf>
    <xf numFmtId="43" fontId="13" fillId="0" borderId="7" xfId="1" applyNumberFormat="1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43" fontId="13" fillId="18" borderId="10" xfId="1" applyNumberFormat="1" applyFont="1" applyFill="1" applyBorder="1" applyProtection="1"/>
    <xf numFmtId="0" fontId="3" fillId="0" borderId="13" xfId="0" applyFont="1" applyBorder="1" applyAlignment="1" applyProtection="1">
      <alignment horizontal="left"/>
    </xf>
    <xf numFmtId="43" fontId="19" fillId="0" borderId="2" xfId="0" applyNumberFormat="1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43" fontId="13" fillId="18" borderId="6" xfId="1" applyNumberFormat="1" applyFont="1" applyFill="1" applyBorder="1" applyProtection="1"/>
    <xf numFmtId="43" fontId="13" fillId="2" borderId="26" xfId="1" applyNumberFormat="1" applyFont="1" applyFill="1" applyBorder="1" applyProtection="1"/>
    <xf numFmtId="43" fontId="2" fillId="2" borderId="26" xfId="1" applyNumberFormat="1" applyFont="1" applyFill="1" applyBorder="1" applyProtection="1"/>
    <xf numFmtId="43" fontId="13" fillId="3" borderId="8" xfId="1" applyNumberFormat="1" applyFont="1" applyFill="1" applyBorder="1" applyAlignment="1" applyProtection="1">
      <alignment horizontal="center"/>
    </xf>
    <xf numFmtId="43" fontId="13" fillId="17" borderId="21" xfId="1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3" fillId="0" borderId="0" xfId="0" applyFont="1" applyProtection="1"/>
    <xf numFmtId="43" fontId="2" fillId="2" borderId="9" xfId="1" applyNumberFormat="1" applyFont="1" applyFill="1" applyBorder="1" applyProtection="1"/>
    <xf numFmtId="43" fontId="2" fillId="2" borderId="10" xfId="1" applyNumberFormat="1" applyFont="1" applyFill="1" applyBorder="1" applyAlignment="1" applyProtection="1">
      <alignment horizont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Protection="1"/>
    <xf numFmtId="43" fontId="13" fillId="3" borderId="8" xfId="1" applyNumberFormat="1" applyFont="1" applyFill="1" applyBorder="1" applyProtection="1"/>
    <xf numFmtId="0" fontId="19" fillId="0" borderId="1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0" borderId="13" xfId="1" applyNumberFormat="1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5" borderId="22" xfId="0" applyFont="1" applyFill="1" applyBorder="1" applyAlignment="1" applyProtection="1"/>
    <xf numFmtId="0" fontId="3" fillId="5" borderId="16" xfId="0" applyFont="1" applyFill="1" applyBorder="1" applyAlignment="1" applyProtection="1"/>
    <xf numFmtId="0" fontId="3" fillId="5" borderId="23" xfId="0" applyFont="1" applyFill="1" applyBorder="1" applyAlignment="1" applyProtection="1"/>
    <xf numFmtId="44" fontId="3" fillId="15" borderId="12" xfId="2" applyFont="1" applyFill="1" applyBorder="1" applyAlignment="1" applyProtection="1">
      <alignment wrapText="1"/>
    </xf>
    <xf numFmtId="44" fontId="3" fillId="15" borderId="30" xfId="2" applyFont="1" applyFill="1" applyBorder="1" applyAlignment="1" applyProtection="1">
      <alignment horizontal="center" vertical="top" wrapText="1"/>
    </xf>
    <xf numFmtId="164" fontId="3" fillId="0" borderId="4" xfId="1" applyNumberFormat="1" applyFont="1" applyBorder="1" applyAlignment="1" applyProtection="1">
      <alignment vertical="top" wrapText="1"/>
    </xf>
    <xf numFmtId="0" fontId="2" fillId="0" borderId="5" xfId="0" applyFont="1" applyBorder="1" applyProtection="1"/>
    <xf numFmtId="44" fontId="3" fillId="0" borderId="16" xfId="2" applyFont="1" applyBorder="1" applyAlignment="1" applyProtection="1">
      <alignment vertical="top" wrapText="1"/>
    </xf>
    <xf numFmtId="44" fontId="3" fillId="0" borderId="31" xfId="2" applyFont="1" applyBorder="1" applyAlignment="1" applyProtection="1">
      <alignment vertical="top" wrapText="1"/>
    </xf>
    <xf numFmtId="44" fontId="3" fillId="0" borderId="24" xfId="2" applyFont="1" applyBorder="1" applyAlignment="1" applyProtection="1">
      <alignment horizontal="center"/>
    </xf>
    <xf numFmtId="166" fontId="2" fillId="0" borderId="0" xfId="1" applyNumberFormat="1" applyFont="1" applyBorder="1" applyAlignment="1" applyProtection="1"/>
    <xf numFmtId="0" fontId="2" fillId="0" borderId="10" xfId="0" applyFont="1" applyBorder="1" applyProtection="1"/>
    <xf numFmtId="0" fontId="2" fillId="0" borderId="9" xfId="0" applyFont="1" applyBorder="1" applyProtection="1"/>
    <xf numFmtId="44" fontId="3" fillId="15" borderId="16" xfId="2" applyFont="1" applyFill="1" applyBorder="1" applyAlignment="1" applyProtection="1">
      <alignment vertical="top" wrapText="1"/>
    </xf>
    <xf numFmtId="44" fontId="3" fillId="15" borderId="31" xfId="2" applyFont="1" applyFill="1" applyBorder="1" applyAlignment="1" applyProtection="1">
      <alignment vertical="top" wrapText="1"/>
    </xf>
    <xf numFmtId="44" fontId="3" fillId="15" borderId="24" xfId="2" applyFont="1" applyFill="1" applyBorder="1" applyAlignment="1" applyProtection="1">
      <alignment horizontal="center"/>
    </xf>
    <xf numFmtId="164" fontId="2" fillId="0" borderId="10" xfId="1" applyNumberFormat="1" applyFont="1" applyBorder="1" applyProtection="1"/>
    <xf numFmtId="43" fontId="2" fillId="0" borderId="0" xfId="0" applyNumberFormat="1" applyFont="1" applyProtection="1"/>
    <xf numFmtId="164" fontId="2" fillId="0" borderId="0" xfId="1" applyNumberFormat="1" applyFont="1" applyProtection="1"/>
    <xf numFmtId="164" fontId="2" fillId="0" borderId="0" xfId="1" applyNumberFormat="1" applyFont="1" applyAlignment="1" applyProtection="1">
      <alignment horizontal="center"/>
    </xf>
    <xf numFmtId="0" fontId="7" fillId="0" borderId="3" xfId="0" applyFont="1" applyBorder="1" applyProtection="1"/>
    <xf numFmtId="0" fontId="8" fillId="0" borderId="3" xfId="0" applyFont="1" applyBorder="1" applyProtection="1"/>
    <xf numFmtId="164" fontId="3" fillId="0" borderId="13" xfId="1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9" fontId="13" fillId="3" borderId="6" xfId="3" applyFont="1" applyFill="1" applyBorder="1" applyAlignment="1" applyProtection="1">
      <alignment horizontal="center"/>
    </xf>
    <xf numFmtId="43" fontId="3" fillId="7" borderId="1" xfId="0" applyNumberFormat="1" applyFont="1" applyFill="1" applyBorder="1" applyAlignment="1" applyProtection="1">
      <alignment horizontal="left" wrapText="1"/>
    </xf>
    <xf numFmtId="43" fontId="3" fillId="7" borderId="2" xfId="1" applyNumberFormat="1" applyFont="1" applyFill="1" applyBorder="1" applyAlignment="1" applyProtection="1">
      <alignment horizontal="left" wrapText="1"/>
    </xf>
    <xf numFmtId="43" fontId="13" fillId="0" borderId="2" xfId="1" applyNumberFormat="1" applyFont="1" applyFill="1" applyBorder="1" applyProtection="1"/>
    <xf numFmtId="0" fontId="3" fillId="0" borderId="2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center"/>
    </xf>
    <xf numFmtId="164" fontId="2" fillId="2" borderId="17" xfId="1" applyNumberFormat="1" applyFont="1" applyFill="1" applyBorder="1" applyAlignment="1" applyProtection="1">
      <alignment horizontal="center"/>
    </xf>
    <xf numFmtId="166" fontId="2" fillId="0" borderId="5" xfId="1" applyNumberFormat="1" applyFont="1" applyBorder="1" applyAlignment="1" applyProtection="1"/>
    <xf numFmtId="0" fontId="7" fillId="0" borderId="0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43" fontId="2" fillId="18" borderId="9" xfId="1" applyNumberFormat="1" applyFont="1" applyFill="1" applyBorder="1" applyProtection="1"/>
    <xf numFmtId="43" fontId="13" fillId="18" borderId="18" xfId="1" applyNumberFormat="1" applyFont="1" applyFill="1" applyBorder="1" applyProtection="1"/>
    <xf numFmtId="164" fontId="3" fillId="0" borderId="7" xfId="1" applyNumberFormat="1" applyFont="1" applyFill="1" applyBorder="1" applyAlignment="1" applyProtection="1">
      <alignment horizontal="center" vertical="center" wrapText="1"/>
    </xf>
    <xf numFmtId="43" fontId="2" fillId="19" borderId="32" xfId="1" applyFont="1" applyFill="1" applyBorder="1" applyProtection="1">
      <protection locked="0"/>
    </xf>
    <xf numFmtId="0" fontId="3" fillId="0" borderId="33" xfId="0" applyFont="1" applyBorder="1" applyAlignment="1" applyProtection="1">
      <alignment horizontal="left"/>
    </xf>
    <xf numFmtId="43" fontId="16" fillId="0" borderId="8" xfId="1" applyNumberFormat="1" applyFont="1" applyFill="1" applyBorder="1"/>
    <xf numFmtId="0" fontId="14" fillId="0" borderId="8" xfId="0" applyFont="1" applyBorder="1" applyAlignment="1" applyProtection="1">
      <alignment horizontal="center"/>
      <protection locked="0"/>
    </xf>
    <xf numFmtId="0" fontId="2" fillId="19" borderId="10" xfId="0" applyFont="1" applyFill="1" applyBorder="1" applyAlignment="1" applyProtection="1">
      <alignment horizontal="center"/>
      <protection locked="0"/>
    </xf>
    <xf numFmtId="164" fontId="2" fillId="19" borderId="2" xfId="1" applyNumberFormat="1" applyFont="1" applyFill="1" applyBorder="1" applyAlignment="1" applyProtection="1">
      <alignment horizontal="center"/>
      <protection locked="0"/>
    </xf>
    <xf numFmtId="0" fontId="2" fillId="19" borderId="3" xfId="0" applyFont="1" applyFill="1" applyBorder="1" applyAlignment="1" applyProtection="1">
      <alignment horizontal="left"/>
      <protection locked="0"/>
    </xf>
    <xf numFmtId="164" fontId="2" fillId="19" borderId="2" xfId="1" applyNumberFormat="1" applyFont="1" applyFill="1" applyBorder="1" applyAlignment="1" applyProtection="1">
      <alignment horizontal="center"/>
      <protection locked="0"/>
    </xf>
    <xf numFmtId="0" fontId="2" fillId="19" borderId="3" xfId="0" applyFont="1" applyFill="1" applyBorder="1" applyAlignment="1" applyProtection="1">
      <protection locked="0"/>
    </xf>
    <xf numFmtId="0" fontId="2" fillId="18" borderId="1" xfId="0" applyFont="1" applyFill="1" applyBorder="1" applyAlignment="1" applyProtection="1">
      <alignment horizontal="left"/>
    </xf>
    <xf numFmtId="0" fontId="2" fillId="18" borderId="1" xfId="0" applyFont="1" applyFill="1" applyBorder="1" applyAlignment="1" applyProtection="1">
      <alignment horizontal="center"/>
    </xf>
    <xf numFmtId="0" fontId="2" fillId="18" borderId="1" xfId="0" applyFont="1" applyFill="1" applyBorder="1" applyAlignment="1" applyProtection="1"/>
    <xf numFmtId="43" fontId="2" fillId="18" borderId="1" xfId="0" applyNumberFormat="1" applyFont="1" applyFill="1" applyBorder="1" applyAlignment="1" applyProtection="1">
      <alignment horizontal="left"/>
    </xf>
    <xf numFmtId="164" fontId="2" fillId="19" borderId="17" xfId="1" applyNumberFormat="1" applyFont="1" applyFill="1" applyBorder="1" applyProtection="1">
      <protection locked="0"/>
    </xf>
    <xf numFmtId="164" fontId="2" fillId="19" borderId="6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19" borderId="6" xfId="0" applyFont="1" applyFill="1" applyBorder="1" applyAlignment="1" applyProtection="1">
      <protection locked="0"/>
    </xf>
    <xf numFmtId="43" fontId="2" fillId="20" borderId="17" xfId="1" applyFont="1" applyFill="1" applyBorder="1" applyProtection="1"/>
    <xf numFmtId="164" fontId="3" fillId="18" borderId="15" xfId="0" applyNumberFormat="1" applyFont="1" applyFill="1" applyBorder="1" applyAlignment="1" applyProtection="1">
      <alignment horizontal="left" wrapText="1"/>
    </xf>
    <xf numFmtId="164" fontId="13" fillId="18" borderId="1" xfId="1" applyNumberFormat="1" applyFont="1" applyFill="1" applyBorder="1" applyProtection="1"/>
    <xf numFmtId="164" fontId="2" fillId="18" borderId="17" xfId="1" applyNumberFormat="1" applyFont="1" applyFill="1" applyBorder="1" applyProtection="1"/>
    <xf numFmtId="164" fontId="3" fillId="18" borderId="8" xfId="1" applyNumberFormat="1" applyFont="1" applyFill="1" applyBorder="1" applyAlignment="1" applyProtection="1">
      <alignment horizontal="right"/>
    </xf>
    <xf numFmtId="164" fontId="3" fillId="18" borderId="9" xfId="0" applyNumberFormat="1" applyFont="1" applyFill="1" applyBorder="1" applyAlignment="1" applyProtection="1">
      <alignment horizontal="left"/>
    </xf>
    <xf numFmtId="164" fontId="3" fillId="18" borderId="9" xfId="1" applyNumberFormat="1" applyFont="1" applyFill="1" applyBorder="1" applyAlignment="1" applyProtection="1">
      <alignment horizontal="left"/>
    </xf>
    <xf numFmtId="164" fontId="3" fillId="18" borderId="27" xfId="1" applyNumberFormat="1" applyFont="1" applyFill="1" applyBorder="1" applyAlignment="1" applyProtection="1">
      <alignment horizontal="right"/>
    </xf>
    <xf numFmtId="164" fontId="3" fillId="18" borderId="9" xfId="3" applyNumberFormat="1" applyFont="1" applyFill="1" applyBorder="1" applyAlignment="1" applyProtection="1">
      <alignment horizontal="left"/>
    </xf>
    <xf numFmtId="164" fontId="3" fillId="18" borderId="7" xfId="1" applyNumberFormat="1" applyFont="1" applyFill="1" applyBorder="1" applyAlignment="1" applyProtection="1">
      <alignment horizontal="right"/>
    </xf>
    <xf numFmtId="164" fontId="14" fillId="0" borderId="13" xfId="0" applyNumberFormat="1" applyFont="1" applyBorder="1" applyAlignment="1" applyProtection="1">
      <alignment horizontal="center"/>
    </xf>
    <xf numFmtId="164" fontId="2" fillId="18" borderId="1" xfId="0" applyNumberFormat="1" applyFont="1" applyFill="1" applyBorder="1" applyAlignment="1" applyProtection="1">
      <alignment horizontal="left"/>
    </xf>
    <xf numFmtId="164" fontId="22" fillId="3" borderId="14" xfId="1" applyNumberFormat="1" applyFont="1" applyFill="1" applyBorder="1" applyAlignment="1" applyProtection="1">
      <alignment horizontal="center"/>
    </xf>
    <xf numFmtId="164" fontId="22" fillId="3" borderId="7" xfId="1" applyNumberFormat="1" applyFont="1" applyFill="1" applyBorder="1" applyAlignment="1" applyProtection="1">
      <alignment horizontal="center"/>
    </xf>
    <xf numFmtId="164" fontId="22" fillId="3" borderId="14" xfId="1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 applyProtection="1">
      <alignment horizontal="left" wrapText="1"/>
    </xf>
    <xf numFmtId="164" fontId="3" fillId="7" borderId="5" xfId="1" applyNumberFormat="1" applyFont="1" applyFill="1" applyBorder="1" applyAlignment="1" applyProtection="1">
      <alignment horizontal="left" wrapText="1"/>
    </xf>
    <xf numFmtId="44" fontId="2" fillId="15" borderId="16" xfId="2" applyFont="1" applyFill="1" applyBorder="1" applyAlignment="1" applyProtection="1">
      <alignment vertical="top" wrapText="1"/>
    </xf>
    <xf numFmtId="44" fontId="2" fillId="15" borderId="24" xfId="2" applyFont="1" applyFill="1" applyBorder="1" applyAlignment="1" applyProtection="1">
      <alignment horizontal="center"/>
    </xf>
    <xf numFmtId="5" fontId="3" fillId="0" borderId="3" xfId="1" applyNumberFormat="1" applyFont="1" applyBorder="1" applyAlignment="1"/>
    <xf numFmtId="5" fontId="18" fillId="15" borderId="27" xfId="1" applyNumberFormat="1" applyFont="1" applyFill="1" applyBorder="1"/>
    <xf numFmtId="5" fontId="13" fillId="18" borderId="7" xfId="1" applyNumberFormat="1" applyFont="1" applyFill="1" applyBorder="1" applyAlignment="1" applyProtection="1">
      <alignment horizontal="center"/>
    </xf>
    <xf numFmtId="5" fontId="3" fillId="14" borderId="7" xfId="1" applyNumberFormat="1" applyFont="1" applyFill="1" applyBorder="1" applyAlignment="1">
      <alignment horizontal="center" vertical="center" wrapText="1"/>
    </xf>
    <xf numFmtId="5" fontId="3" fillId="0" borderId="3" xfId="1" applyNumberFormat="1" applyFont="1" applyBorder="1" applyAlignment="1" applyProtection="1"/>
    <xf numFmtId="5" fontId="18" fillId="15" borderId="27" xfId="1" applyNumberFormat="1" applyFont="1" applyFill="1" applyBorder="1" applyProtection="1"/>
    <xf numFmtId="164" fontId="3" fillId="18" borderId="34" xfId="1" applyNumberFormat="1" applyFont="1" applyFill="1" applyBorder="1" applyAlignment="1" applyProtection="1">
      <alignment horizontal="left" vertical="center"/>
    </xf>
    <xf numFmtId="0" fontId="9" fillId="19" borderId="3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5" fillId="21" borderId="9" xfId="0" applyFont="1" applyFill="1" applyBorder="1" applyAlignment="1" applyProtection="1">
      <alignment horizontal="center" vertical="center" wrapText="1"/>
    </xf>
    <xf numFmtId="0" fontId="3" fillId="21" borderId="1" xfId="0" applyFont="1" applyFill="1" applyBorder="1" applyProtection="1"/>
    <xf numFmtId="0" fontId="6" fillId="0" borderId="0" xfId="0" applyFont="1" applyBorder="1" applyAlignment="1" applyProtection="1"/>
    <xf numFmtId="164" fontId="3" fillId="2" borderId="12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4" xfId="1" applyNumberFormat="1" applyFont="1" applyFill="1" applyBorder="1" applyAlignment="1" applyProtection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0" fontId="2" fillId="21" borderId="2" xfId="0" applyFont="1" applyFill="1" applyBorder="1" applyProtection="1"/>
    <xf numFmtId="43" fontId="2" fillId="21" borderId="17" xfId="1" applyFont="1" applyFill="1" applyBorder="1" applyProtection="1">
      <protection locked="0"/>
    </xf>
    <xf numFmtId="0" fontId="2" fillId="21" borderId="17" xfId="1" applyNumberFormat="1" applyFont="1" applyFill="1" applyBorder="1" applyAlignment="1" applyProtection="1">
      <alignment horizontal="center"/>
      <protection locked="0"/>
    </xf>
    <xf numFmtId="0" fontId="2" fillId="19" borderId="17" xfId="1" applyNumberFormat="1" applyFont="1" applyFill="1" applyBorder="1" applyAlignment="1" applyProtection="1">
      <alignment horizontal="center"/>
      <protection locked="0"/>
    </xf>
    <xf numFmtId="0" fontId="9" fillId="18" borderId="3" xfId="0" applyFont="1" applyFill="1" applyBorder="1" applyAlignment="1" applyProtection="1">
      <alignment horizontal="left"/>
      <protection locked="0"/>
    </xf>
    <xf numFmtId="9" fontId="3" fillId="3" borderId="20" xfId="3" applyFont="1" applyFill="1" applyBorder="1" applyAlignment="1">
      <alignment horizontal="center"/>
    </xf>
    <xf numFmtId="9" fontId="3" fillId="3" borderId="27" xfId="3" applyFont="1" applyFill="1" applyBorder="1" applyAlignment="1">
      <alignment horizontal="center"/>
    </xf>
    <xf numFmtId="9" fontId="3" fillId="0" borderId="5" xfId="3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43" fontId="13" fillId="0" borderId="0" xfId="1" applyNumberFormat="1" applyFont="1" applyFill="1" applyBorder="1" applyAlignment="1" applyProtection="1">
      <alignment horizontal="center"/>
    </xf>
    <xf numFmtId="10" fontId="13" fillId="0" borderId="1" xfId="3" applyNumberFormat="1" applyFont="1" applyFill="1" applyBorder="1" applyAlignment="1" applyProtection="1">
      <alignment horizontal="center"/>
    </xf>
    <xf numFmtId="10" fontId="13" fillId="0" borderId="2" xfId="3" applyNumberFormat="1" applyFont="1" applyFill="1" applyBorder="1" applyAlignment="1" applyProtection="1">
      <alignment horizontal="center"/>
    </xf>
    <xf numFmtId="10" fontId="13" fillId="0" borderId="3" xfId="3" applyNumberFormat="1" applyFont="1" applyFill="1" applyBorder="1" applyAlignment="1" applyProtection="1">
      <alignment horizontal="center"/>
    </xf>
    <xf numFmtId="43" fontId="13" fillId="0" borderId="5" xfId="1" applyNumberFormat="1" applyFont="1" applyFill="1" applyBorder="1" applyAlignment="1" applyProtection="1">
      <alignment horizontal="center"/>
    </xf>
    <xf numFmtId="43" fontId="13" fillId="0" borderId="4" xfId="1" applyNumberFormat="1" applyFont="1" applyFill="1" applyBorder="1" applyAlignment="1" applyProtection="1">
      <alignment horizontal="center"/>
    </xf>
    <xf numFmtId="43" fontId="13" fillId="0" borderId="0" xfId="1" applyNumberFormat="1" applyFont="1" applyFill="1" applyBorder="1" applyAlignment="1">
      <alignment horizontal="center"/>
    </xf>
    <xf numFmtId="43" fontId="13" fillId="0" borderId="5" xfId="1" applyNumberFormat="1" applyFont="1" applyFill="1" applyBorder="1" applyAlignment="1">
      <alignment horizontal="center"/>
    </xf>
    <xf numFmtId="43" fontId="13" fillId="0" borderId="4" xfId="1" applyNumberFormat="1" applyFont="1" applyFill="1" applyBorder="1" applyAlignment="1">
      <alignment horizontal="center"/>
    </xf>
    <xf numFmtId="168" fontId="13" fillId="0" borderId="0" xfId="2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1" borderId="10" xfId="0" applyFont="1" applyFill="1" applyBorder="1" applyProtection="1"/>
    <xf numFmtId="0" fontId="3" fillId="21" borderId="11" xfId="0" applyFont="1" applyFill="1" applyBorder="1" applyAlignment="1" applyProtection="1">
      <alignment horizontal="center" vertical="center" wrapText="1"/>
    </xf>
    <xf numFmtId="0" fontId="3" fillId="21" borderId="3" xfId="0" applyFont="1" applyFill="1" applyBorder="1" applyAlignment="1" applyProtection="1">
      <alignment horizontal="center" vertical="center" wrapText="1"/>
    </xf>
    <xf numFmtId="0" fontId="6" fillId="16" borderId="6" xfId="0" applyFont="1" applyFill="1" applyBorder="1" applyAlignment="1" applyProtection="1">
      <alignment horizontal="center"/>
    </xf>
    <xf numFmtId="165" fontId="6" fillId="15" borderId="2" xfId="0" applyNumberFormat="1" applyFont="1" applyFill="1" applyBorder="1" applyAlignment="1" applyProtection="1">
      <alignment horizontal="left"/>
    </xf>
    <xf numFmtId="0" fontId="20" fillId="0" borderId="9" xfId="0" applyFont="1" applyBorder="1" applyAlignment="1" applyProtection="1"/>
    <xf numFmtId="0" fontId="7" fillId="0" borderId="43" xfId="0" applyFont="1" applyBorder="1" applyProtection="1"/>
    <xf numFmtId="0" fontId="7" fillId="0" borderId="29" xfId="0" applyFont="1" applyFill="1" applyBorder="1" applyProtection="1"/>
    <xf numFmtId="43" fontId="7" fillId="0" borderId="29" xfId="0" applyNumberFormat="1" applyFont="1" applyFill="1" applyBorder="1" applyProtection="1"/>
    <xf numFmtId="0" fontId="7" fillId="0" borderId="42" xfId="0" applyFont="1" applyFill="1" applyBorder="1" applyProtection="1"/>
    <xf numFmtId="0" fontId="7" fillId="0" borderId="0" xfId="0" applyFont="1" applyFill="1" applyBorder="1" applyProtection="1"/>
    <xf numFmtId="43" fontId="21" fillId="0" borderId="0" xfId="0" applyNumberFormat="1" applyFont="1" applyFill="1" applyBorder="1" applyProtection="1"/>
    <xf numFmtId="0" fontId="7" fillId="0" borderId="37" xfId="0" applyFont="1" applyFill="1" applyBorder="1" applyProtection="1"/>
    <xf numFmtId="0" fontId="6" fillId="0" borderId="5" xfId="0" applyFont="1" applyBorder="1" applyAlignment="1" applyProtection="1"/>
    <xf numFmtId="43" fontId="7" fillId="0" borderId="0" xfId="0" applyNumberFormat="1" applyFont="1" applyFill="1" applyBorder="1" applyProtection="1"/>
    <xf numFmtId="43" fontId="7" fillId="0" borderId="37" xfId="0" applyNumberFormat="1" applyFont="1" applyFill="1" applyBorder="1" applyProtection="1"/>
    <xf numFmtId="0" fontId="2" fillId="21" borderId="11" xfId="1" applyNumberFormat="1" applyFont="1" applyFill="1" applyBorder="1" applyAlignment="1" applyProtection="1">
      <alignment horizontal="center"/>
    </xf>
    <xf numFmtId="0" fontId="2" fillId="21" borderId="17" xfId="1" applyNumberFormat="1" applyFont="1" applyFill="1" applyBorder="1" applyAlignment="1" applyProtection="1">
      <alignment horizontal="center"/>
    </xf>
    <xf numFmtId="164" fontId="6" fillId="21" borderId="6" xfId="0" applyNumberFormat="1" applyFont="1" applyFill="1" applyBorder="1" applyAlignment="1" applyProtection="1">
      <alignment horizontal="center"/>
    </xf>
    <xf numFmtId="43" fontId="7" fillId="0" borderId="9" xfId="0" applyNumberFormat="1" applyFont="1" applyFill="1" applyBorder="1" applyProtection="1"/>
    <xf numFmtId="10" fontId="6" fillId="0" borderId="37" xfId="3" applyNumberFormat="1" applyFont="1" applyFill="1" applyBorder="1" applyAlignment="1" applyProtection="1">
      <alignment horizontal="center"/>
    </xf>
    <xf numFmtId="0" fontId="7" fillId="0" borderId="34" xfId="0" applyFont="1" applyFill="1" applyBorder="1" applyProtection="1"/>
    <xf numFmtId="43" fontId="7" fillId="0" borderId="18" xfId="0" applyNumberFormat="1" applyFont="1" applyFill="1" applyBorder="1" applyProtection="1"/>
    <xf numFmtId="0" fontId="7" fillId="0" borderId="39" xfId="0" applyFont="1" applyFill="1" applyBorder="1" applyProtection="1"/>
    <xf numFmtId="164" fontId="3" fillId="0" borderId="9" xfId="1" applyNumberFormat="1" applyFont="1" applyFill="1" applyBorder="1" applyAlignment="1" applyProtection="1">
      <alignment vertical="center" wrapText="1"/>
    </xf>
    <xf numFmtId="0" fontId="7" fillId="0" borderId="9" xfId="0" applyFont="1" applyBorder="1" applyProtection="1"/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164" fontId="13" fillId="3" borderId="14" xfId="1" applyNumberFormat="1" applyFont="1" applyFill="1" applyBorder="1" applyAlignment="1" applyProtection="1">
      <alignment horizontal="center"/>
    </xf>
    <xf numFmtId="164" fontId="13" fillId="3" borderId="7" xfId="1" applyNumberFormat="1" applyFont="1" applyFill="1" applyBorder="1" applyAlignment="1" applyProtection="1">
      <alignment horizontal="center"/>
    </xf>
    <xf numFmtId="7" fontId="13" fillId="18" borderId="7" xfId="1" applyNumberFormat="1" applyFont="1" applyFill="1" applyBorder="1" applyAlignment="1" applyProtection="1">
      <alignment horizontal="center"/>
    </xf>
    <xf numFmtId="0" fontId="9" fillId="19" borderId="3" xfId="0" applyFont="1" applyFill="1" applyBorder="1" applyAlignment="1" applyProtection="1">
      <alignment horizontal="left"/>
      <protection locked="0"/>
    </xf>
    <xf numFmtId="168" fontId="3" fillId="16" borderId="2" xfId="1" applyNumberFormat="1" applyFont="1" applyFill="1" applyBorder="1" applyAlignment="1" applyProtection="1"/>
    <xf numFmtId="168" fontId="3" fillId="0" borderId="2" xfId="1" applyNumberFormat="1" applyFont="1" applyBorder="1" applyAlignment="1" applyProtection="1"/>
    <xf numFmtId="168" fontId="3" fillId="0" borderId="2" xfId="1" applyNumberFormat="1" applyFont="1" applyBorder="1" applyAlignment="1"/>
    <xf numFmtId="5" fontId="3" fillId="16" borderId="3" xfId="1" applyNumberFormat="1" applyFont="1" applyFill="1" applyBorder="1" applyAlignment="1" applyProtection="1"/>
    <xf numFmtId="5" fontId="18" fillId="15" borderId="28" xfId="0" applyNumberFormat="1" applyFont="1" applyFill="1" applyBorder="1" applyProtection="1"/>
    <xf numFmtId="43" fontId="13" fillId="17" borderId="21" xfId="1" applyNumberFormat="1" applyFont="1" applyFill="1" applyBorder="1" applyAlignment="1" applyProtection="1">
      <alignment horizontal="center" vertical="center"/>
    </xf>
    <xf numFmtId="3" fontId="2" fillId="18" borderId="1" xfId="0" applyNumberFormat="1" applyFont="1" applyFill="1" applyBorder="1" applyAlignment="1" applyProtection="1"/>
    <xf numFmtId="43" fontId="23" fillId="0" borderId="7" xfId="1" applyNumberFormat="1" applyFont="1" applyFill="1" applyBorder="1" applyProtection="1"/>
    <xf numFmtId="0" fontId="24" fillId="0" borderId="2" xfId="0" applyFont="1" applyBorder="1" applyAlignment="1" applyProtection="1"/>
    <xf numFmtId="3" fontId="2" fillId="21" borderId="11" xfId="1" applyNumberFormat="1" applyFont="1" applyFill="1" applyBorder="1" applyAlignment="1" applyProtection="1">
      <alignment horizontal="center"/>
    </xf>
    <xf numFmtId="3" fontId="2" fillId="21" borderId="17" xfId="1" applyNumberFormat="1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/>
    </xf>
    <xf numFmtId="43" fontId="13" fillId="2" borderId="20" xfId="1" applyNumberFormat="1" applyFont="1" applyFill="1" applyBorder="1" applyProtection="1"/>
    <xf numFmtId="43" fontId="13" fillId="2" borderId="9" xfId="1" applyNumberFormat="1" applyFont="1" applyFill="1" applyBorder="1" applyProtection="1"/>
    <xf numFmtId="164" fontId="12" fillId="18" borderId="7" xfId="1" applyNumberFormat="1" applyFont="1" applyFill="1" applyBorder="1" applyAlignment="1" applyProtection="1">
      <alignment horizontal="right"/>
    </xf>
    <xf numFmtId="43" fontId="16" fillId="2" borderId="12" xfId="1" applyNumberFormat="1" applyFont="1" applyFill="1" applyBorder="1" applyProtection="1"/>
    <xf numFmtId="164" fontId="16" fillId="0" borderId="2" xfId="1" applyNumberFormat="1" applyFont="1" applyFill="1" applyBorder="1" applyProtection="1"/>
    <xf numFmtId="43" fontId="16" fillId="0" borderId="2" xfId="1" applyNumberFormat="1" applyFont="1" applyFill="1" applyBorder="1" applyProtection="1"/>
    <xf numFmtId="164" fontId="16" fillId="18" borderId="8" xfId="1" applyNumberFormat="1" applyFont="1" applyFill="1" applyBorder="1" applyProtection="1"/>
    <xf numFmtId="43" fontId="16" fillId="18" borderId="8" xfId="1" applyNumberFormat="1" applyFont="1" applyFill="1" applyBorder="1" applyProtection="1"/>
    <xf numFmtId="43" fontId="16" fillId="0" borderId="8" xfId="1" applyNumberFormat="1" applyFont="1" applyFill="1" applyBorder="1" applyProtection="1"/>
    <xf numFmtId="43" fontId="3" fillId="18" borderId="15" xfId="0" applyNumberFormat="1" applyFont="1" applyFill="1" applyBorder="1" applyAlignment="1" applyProtection="1">
      <alignment horizontal="left" wrapText="1"/>
    </xf>
    <xf numFmtId="43" fontId="13" fillId="0" borderId="19" xfId="1" applyNumberFormat="1" applyFont="1" applyFill="1" applyBorder="1" applyProtection="1"/>
    <xf numFmtId="43" fontId="13" fillId="0" borderId="44" xfId="1" applyNumberFormat="1" applyFont="1" applyFill="1" applyBorder="1" applyProtection="1"/>
    <xf numFmtId="43" fontId="16" fillId="0" borderId="18" xfId="1" applyNumberFormat="1" applyFont="1" applyFill="1" applyBorder="1" applyAlignment="1" applyProtection="1">
      <alignment horizontal="center"/>
    </xf>
    <xf numFmtId="0" fontId="2" fillId="19" borderId="10" xfId="0" applyFont="1" applyFill="1" applyBorder="1" applyAlignment="1" applyProtection="1">
      <alignment horizontal="center"/>
    </xf>
    <xf numFmtId="0" fontId="2" fillId="19" borderId="1" xfId="0" applyFont="1" applyFill="1" applyBorder="1" applyAlignment="1" applyProtection="1">
      <alignment horizontal="center"/>
    </xf>
    <xf numFmtId="43" fontId="25" fillId="0" borderId="7" xfId="1" applyNumberFormat="1" applyFont="1" applyFill="1" applyBorder="1" applyAlignment="1" applyProtection="1">
      <alignment vertical="center"/>
    </xf>
    <xf numFmtId="43" fontId="2" fillId="15" borderId="24" xfId="0" applyNumberFormat="1" applyFont="1" applyFill="1" applyBorder="1"/>
    <xf numFmtId="43" fontId="13" fillId="23" borderId="15" xfId="1" applyNumberFormat="1" applyFont="1" applyFill="1" applyBorder="1" applyAlignment="1">
      <alignment horizontal="center"/>
    </xf>
    <xf numFmtId="9" fontId="2" fillId="0" borderId="0" xfId="3" applyFont="1"/>
    <xf numFmtId="44" fontId="22" fillId="18" borderId="6" xfId="3" applyNumberFormat="1" applyFont="1" applyFill="1" applyBorder="1" applyAlignment="1" applyProtection="1">
      <alignment horizontal="center"/>
    </xf>
    <xf numFmtId="44" fontId="2" fillId="0" borderId="0" xfId="2" applyFont="1" applyAlignment="1">
      <alignment horizontal="center"/>
    </xf>
    <xf numFmtId="44" fontId="2" fillId="0" borderId="0" xfId="2" applyFont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164" fontId="3" fillId="0" borderId="50" xfId="1" applyNumberFormat="1" applyFont="1" applyBorder="1" applyProtection="1"/>
    <xf numFmtId="166" fontId="2" fillId="0" borderId="45" xfId="1" applyNumberFormat="1" applyFont="1" applyBorder="1" applyAlignment="1" applyProtection="1"/>
    <xf numFmtId="9" fontId="1" fillId="0" borderId="51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center"/>
    </xf>
    <xf numFmtId="0" fontId="6" fillId="0" borderId="12" xfId="0" applyFont="1" applyBorder="1" applyAlignment="1" applyProtection="1"/>
    <xf numFmtId="0" fontId="6" fillId="0" borderId="13" xfId="0" applyFont="1" applyBorder="1" applyAlignment="1" applyProtection="1"/>
    <xf numFmtId="0" fontId="6" fillId="0" borderId="14" xfId="0" applyFont="1" applyBorder="1" applyAlignment="1" applyProtection="1"/>
    <xf numFmtId="0" fontId="6" fillId="0" borderId="4" xfId="0" applyFont="1" applyBorder="1" applyAlignment="1" applyProtection="1"/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7" fillId="0" borderId="43" xfId="0" applyFont="1" applyBorder="1"/>
    <xf numFmtId="164" fontId="2" fillId="0" borderId="9" xfId="1" applyNumberFormat="1" applyFont="1" applyBorder="1"/>
    <xf numFmtId="164" fontId="2" fillId="0" borderId="11" xfId="1" applyNumberFormat="1" applyFont="1" applyBorder="1"/>
    <xf numFmtId="164" fontId="3" fillId="0" borderId="0" xfId="1" applyNumberFormat="1" applyFont="1" applyFill="1" applyBorder="1" applyAlignment="1" applyProtection="1">
      <alignment vertical="center" wrapText="1"/>
    </xf>
    <xf numFmtId="0" fontId="27" fillId="0" borderId="0" xfId="0" applyFont="1" applyBorder="1" applyProtection="1"/>
    <xf numFmtId="0" fontId="27" fillId="0" borderId="2" xfId="0" applyFont="1" applyBorder="1" applyAlignment="1" applyProtection="1"/>
    <xf numFmtId="0" fontId="28" fillId="0" borderId="1" xfId="0" applyFont="1" applyBorder="1" applyAlignment="1" applyProtection="1">
      <alignment horizontal="right"/>
    </xf>
    <xf numFmtId="0" fontId="28" fillId="0" borderId="10" xfId="0" applyFont="1" applyBorder="1" applyAlignment="1" applyProtection="1">
      <alignment horizontal="right"/>
    </xf>
    <xf numFmtId="164" fontId="28" fillId="0" borderId="1" xfId="1" applyNumberFormat="1" applyFont="1" applyFill="1" applyBorder="1" applyAlignment="1" applyProtection="1">
      <alignment horizontal="right" vertical="center" wrapText="1"/>
    </xf>
    <xf numFmtId="0" fontId="28" fillId="0" borderId="1" xfId="0" applyFont="1" applyBorder="1" applyAlignment="1">
      <alignment horizontal="right"/>
    </xf>
    <xf numFmtId="0" fontId="28" fillId="0" borderId="10" xfId="0" applyFont="1" applyBorder="1" applyAlignment="1" applyProtection="1">
      <alignment horizontal="right"/>
      <protection locked="0"/>
    </xf>
    <xf numFmtId="164" fontId="28" fillId="0" borderId="1" xfId="1" applyNumberFormat="1" applyFont="1" applyFill="1" applyBorder="1" applyAlignment="1">
      <alignment horizontal="right" vertical="center" wrapText="1"/>
    </xf>
    <xf numFmtId="0" fontId="27" fillId="0" borderId="3" xfId="0" applyFont="1" applyBorder="1" applyProtection="1"/>
    <xf numFmtId="3" fontId="27" fillId="0" borderId="9" xfId="0" applyNumberFormat="1" applyFont="1" applyBorder="1" applyProtection="1"/>
    <xf numFmtId="0" fontId="27" fillId="0" borderId="3" xfId="0" applyFont="1" applyBorder="1" applyAlignment="1" applyProtection="1">
      <alignment horizontal="left"/>
    </xf>
    <xf numFmtId="0" fontId="27" fillId="0" borderId="9" xfId="0" applyFont="1" applyBorder="1" applyAlignment="1" applyProtection="1"/>
    <xf numFmtId="0" fontId="27" fillId="0" borderId="11" xfId="0" applyFont="1" applyBorder="1" applyAlignment="1" applyProtection="1"/>
    <xf numFmtId="0" fontId="27" fillId="15" borderId="2" xfId="0" applyFont="1" applyFill="1" applyBorder="1" applyAlignment="1" applyProtection="1"/>
    <xf numFmtId="0" fontId="27" fillId="0" borderId="3" xfId="0" applyFont="1" applyBorder="1" applyAlignment="1" applyProtection="1"/>
    <xf numFmtId="0" fontId="27" fillId="0" borderId="2" xfId="0" applyFont="1" applyBorder="1" applyAlignment="1" applyProtection="1">
      <protection locked="0"/>
    </xf>
    <xf numFmtId="0" fontId="27" fillId="0" borderId="3" xfId="0" applyFont="1" applyBorder="1" applyAlignment="1" applyProtection="1">
      <protection locked="0"/>
    </xf>
    <xf numFmtId="0" fontId="27" fillId="15" borderId="2" xfId="0" applyFont="1" applyFill="1" applyBorder="1" applyAlignment="1" applyProtection="1">
      <alignment horizontal="left"/>
    </xf>
    <xf numFmtId="165" fontId="6" fillId="15" borderId="3" xfId="0" applyNumberFormat="1" applyFont="1" applyFill="1" applyBorder="1" applyAlignment="1" applyProtection="1"/>
    <xf numFmtId="165" fontId="6" fillId="15" borderId="3" xfId="0" applyNumberFormat="1" applyFont="1" applyFill="1" applyBorder="1" applyAlignment="1" applyProtection="1">
      <protection locked="0"/>
    </xf>
    <xf numFmtId="0" fontId="28" fillId="0" borderId="6" xfId="0" applyFont="1" applyBorder="1" applyAlignment="1" applyProtection="1">
      <alignment horizontal="right"/>
    </xf>
    <xf numFmtId="0" fontId="28" fillId="0" borderId="6" xfId="0" applyFont="1" applyBorder="1" applyAlignment="1">
      <alignment horizontal="right"/>
    </xf>
    <xf numFmtId="0" fontId="7" fillId="0" borderId="0" xfId="0" applyFont="1" applyBorder="1"/>
    <xf numFmtId="166" fontId="2" fillId="0" borderId="0" xfId="1" applyNumberFormat="1" applyFont="1" applyBorder="1" applyAlignment="1" applyProtection="1">
      <alignment horizontal="center"/>
    </xf>
    <xf numFmtId="164" fontId="2" fillId="0" borderId="29" xfId="1" applyNumberFormat="1" applyFont="1" applyBorder="1" applyAlignment="1" applyProtection="1">
      <alignment vertical="top" wrapText="1"/>
    </xf>
    <xf numFmtId="164" fontId="2" fillId="0" borderId="49" xfId="1" applyNumberFormat="1" applyFont="1" applyBorder="1" applyAlignment="1" applyProtection="1">
      <alignment horizontal="center" vertical="top" wrapText="1"/>
    </xf>
    <xf numFmtId="0" fontId="30" fillId="0" borderId="0" xfId="0" applyFont="1" applyFill="1" applyProtection="1"/>
    <xf numFmtId="3" fontId="31" fillId="0" borderId="0" xfId="0" applyNumberFormat="1" applyFont="1" applyFill="1" applyAlignment="1" applyProtection="1"/>
    <xf numFmtId="0" fontId="31" fillId="0" borderId="0" xfId="0" applyFont="1" applyAlignment="1" applyProtection="1"/>
    <xf numFmtId="0" fontId="32" fillId="0" borderId="0" xfId="0" applyFont="1" applyProtection="1"/>
    <xf numFmtId="0" fontId="34" fillId="15" borderId="0" xfId="0" applyFont="1" applyFill="1" applyProtection="1"/>
    <xf numFmtId="0" fontId="32" fillId="15" borderId="0" xfId="0" applyFont="1" applyFill="1" applyProtection="1"/>
    <xf numFmtId="0" fontId="35" fillId="0" borderId="0" xfId="0" applyFont="1" applyFill="1" applyProtection="1"/>
    <xf numFmtId="3" fontId="31" fillId="0" borderId="0" xfId="0" applyNumberFormat="1" applyFont="1" applyFill="1" applyProtection="1"/>
    <xf numFmtId="3" fontId="34" fillId="0" borderId="0" xfId="0" applyNumberFormat="1" applyFont="1" applyFill="1" applyProtection="1"/>
    <xf numFmtId="3" fontId="37" fillId="0" borderId="0" xfId="0" applyNumberFormat="1" applyFont="1" applyFill="1" applyAlignment="1" applyProtection="1">
      <alignment horizontal="right"/>
    </xf>
    <xf numFmtId="3" fontId="38" fillId="0" borderId="0" xfId="0" applyNumberFormat="1" applyFont="1" applyFill="1" applyProtection="1"/>
    <xf numFmtId="0" fontId="39" fillId="0" borderId="0" xfId="0" applyFont="1" applyAlignment="1" applyProtection="1">
      <alignment horizontal="justify"/>
    </xf>
    <xf numFmtId="14" fontId="38" fillId="0" borderId="6" xfId="0" applyNumberFormat="1" applyFont="1" applyFill="1" applyBorder="1" applyProtection="1"/>
    <xf numFmtId="3" fontId="31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Protection="1"/>
    <xf numFmtId="0" fontId="39" fillId="0" borderId="0" xfId="0" applyFont="1" applyFill="1" applyAlignment="1" applyProtection="1">
      <alignment horizontal="justify"/>
    </xf>
    <xf numFmtId="3" fontId="40" fillId="0" borderId="9" xfId="0" applyNumberFormat="1" applyFont="1" applyFill="1" applyBorder="1" applyProtection="1"/>
    <xf numFmtId="3" fontId="41" fillId="0" borderId="9" xfId="0" applyNumberFormat="1" applyFont="1" applyFill="1" applyBorder="1" applyProtection="1"/>
    <xf numFmtId="0" fontId="41" fillId="0" borderId="9" xfId="0" applyFont="1" applyFill="1" applyBorder="1" applyProtection="1"/>
    <xf numFmtId="0" fontId="42" fillId="0" borderId="9" xfId="0" applyFont="1" applyFill="1" applyBorder="1" applyProtection="1"/>
    <xf numFmtId="3" fontId="41" fillId="0" borderId="9" xfId="0" applyNumberFormat="1" applyFont="1" applyFill="1" applyBorder="1" applyAlignment="1" applyProtection="1">
      <alignment horizontal="center"/>
    </xf>
    <xf numFmtId="0" fontId="35" fillId="0" borderId="9" xfId="0" applyFont="1" applyFill="1" applyBorder="1" applyProtection="1"/>
    <xf numFmtId="14" fontId="41" fillId="0" borderId="9" xfId="0" applyNumberFormat="1" applyFont="1" applyFill="1" applyBorder="1" applyProtection="1"/>
    <xf numFmtId="3" fontId="37" fillId="9" borderId="6" xfId="0" applyNumberFormat="1" applyFont="1" applyFill="1" applyBorder="1" applyAlignment="1" applyProtection="1">
      <alignment wrapText="1"/>
    </xf>
    <xf numFmtId="3" fontId="37" fillId="9" borderId="6" xfId="0" applyNumberFormat="1" applyFont="1" applyFill="1" applyBorder="1" applyAlignment="1" applyProtection="1">
      <alignment horizontal="right" vertical="center" wrapText="1"/>
    </xf>
    <xf numFmtId="3" fontId="46" fillId="0" borderId="6" xfId="0" applyNumberFormat="1" applyFont="1" applyFill="1" applyBorder="1" applyAlignment="1" applyProtection="1">
      <alignment vertical="center" wrapText="1"/>
    </xf>
    <xf numFmtId="3" fontId="38" fillId="0" borderId="6" xfId="0" applyNumberFormat="1" applyFont="1" applyFill="1" applyBorder="1" applyAlignment="1" applyProtection="1">
      <alignment vertical="center" wrapText="1"/>
    </xf>
    <xf numFmtId="167" fontId="46" fillId="0" borderId="6" xfId="2" applyNumberFormat="1" applyFont="1" applyFill="1" applyBorder="1" applyAlignment="1" applyProtection="1">
      <alignment horizontal="center" vertical="center" wrapText="1"/>
    </xf>
    <xf numFmtId="3" fontId="48" fillId="10" borderId="7" xfId="0" applyNumberFormat="1" applyFont="1" applyFill="1" applyBorder="1" applyAlignment="1" applyProtection="1">
      <alignment horizontal="center"/>
    </xf>
    <xf numFmtId="3" fontId="48" fillId="11" borderId="7" xfId="0" applyNumberFormat="1" applyFont="1" applyFill="1" applyBorder="1" applyAlignment="1" applyProtection="1">
      <alignment horizontal="center"/>
    </xf>
    <xf numFmtId="0" fontId="48" fillId="10" borderId="17" xfId="0" applyFont="1" applyFill="1" applyBorder="1" applyAlignment="1" applyProtection="1">
      <alignment horizontal="center"/>
    </xf>
    <xf numFmtId="3" fontId="48" fillId="8" borderId="6" xfId="0" applyNumberFormat="1" applyFont="1" applyFill="1" applyBorder="1" applyAlignment="1" applyProtection="1">
      <alignment horizontal="center"/>
    </xf>
    <xf numFmtId="3" fontId="48" fillId="7" borderId="6" xfId="0" applyNumberFormat="1" applyFont="1" applyFill="1" applyBorder="1" applyAlignment="1" applyProtection="1">
      <alignment horizontal="center"/>
    </xf>
    <xf numFmtId="3" fontId="48" fillId="11" borderId="17" xfId="0" applyNumberFormat="1" applyFont="1" applyFill="1" applyBorder="1" applyAlignment="1" applyProtection="1">
      <alignment horizontal="center"/>
    </xf>
    <xf numFmtId="0" fontId="48" fillId="0" borderId="13" xfId="0" applyFont="1" applyBorder="1" applyAlignment="1" applyProtection="1">
      <alignment wrapText="1"/>
    </xf>
    <xf numFmtId="0" fontId="48" fillId="0" borderId="0" xfId="0" applyFont="1" applyBorder="1" applyAlignment="1" applyProtection="1">
      <alignment wrapText="1"/>
    </xf>
    <xf numFmtId="0" fontId="30" fillId="4" borderId="6" xfId="0" applyFont="1" applyFill="1" applyBorder="1" applyAlignment="1" applyProtection="1">
      <alignment horizontal="left"/>
    </xf>
    <xf numFmtId="168" fontId="50" fillId="4" borderId="6" xfId="0" applyNumberFormat="1" applyFont="1" applyFill="1" applyBorder="1" applyAlignment="1" applyProtection="1">
      <alignment horizontal="center"/>
    </xf>
    <xf numFmtId="168" fontId="49" fillId="4" borderId="6" xfId="0" applyNumberFormat="1" applyFont="1" applyFill="1" applyBorder="1" applyAlignment="1" applyProtection="1">
      <alignment horizontal="center"/>
    </xf>
    <xf numFmtId="168" fontId="48" fillId="4" borderId="6" xfId="0" applyNumberFormat="1" applyFont="1" applyFill="1" applyBorder="1" applyAlignment="1" applyProtection="1">
      <alignment horizontal="center"/>
    </xf>
    <xf numFmtId="0" fontId="42" fillId="0" borderId="0" xfId="0" applyFont="1" applyBorder="1" applyAlignment="1">
      <alignment horizontal="center"/>
    </xf>
    <xf numFmtId="0" fontId="48" fillId="0" borderId="0" xfId="0" applyFont="1" applyProtection="1"/>
    <xf numFmtId="0" fontId="32" fillId="0" borderId="0" xfId="0" applyFont="1" applyBorder="1" applyProtection="1"/>
    <xf numFmtId="0" fontId="35" fillId="0" borderId="0" xfId="0" applyFont="1" applyFill="1" applyProtection="1">
      <protection locked="0"/>
    </xf>
    <xf numFmtId="0" fontId="35" fillId="18" borderId="6" xfId="0" applyFont="1" applyFill="1" applyBorder="1" applyAlignment="1" applyProtection="1">
      <alignment horizontal="left"/>
      <protection locked="0"/>
    </xf>
    <xf numFmtId="0" fontId="35" fillId="19" borderId="6" xfId="0" applyFont="1" applyFill="1" applyBorder="1" applyAlignment="1" applyProtection="1">
      <protection locked="0"/>
    </xf>
    <xf numFmtId="168" fontId="35" fillId="0" borderId="6" xfId="0" applyNumberFormat="1" applyFont="1" applyFill="1" applyBorder="1" applyAlignment="1" applyProtection="1">
      <alignment horizontal="right" indent="1"/>
    </xf>
    <xf numFmtId="168" fontId="49" fillId="19" borderId="6" xfId="0" applyNumberFormat="1" applyFont="1" applyFill="1" applyBorder="1" applyProtection="1"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Alignment="1" applyProtection="1">
      <alignment horizontal="center"/>
    </xf>
    <xf numFmtId="0" fontId="49" fillId="0" borderId="0" xfId="0" applyFont="1" applyProtection="1"/>
    <xf numFmtId="0" fontId="48" fillId="0" borderId="0" xfId="0" applyFont="1" applyBorder="1" applyAlignment="1" applyProtection="1"/>
    <xf numFmtId="0" fontId="37" fillId="0" borderId="41" xfId="0" applyFont="1" applyBorder="1" applyAlignment="1" applyProtection="1"/>
    <xf numFmtId="0" fontId="30" fillId="0" borderId="29" xfId="0" applyFont="1" applyBorder="1" applyProtection="1"/>
    <xf numFmtId="0" fontId="32" fillId="0" borderId="29" xfId="0" applyFont="1" applyBorder="1" applyAlignment="1" applyProtection="1"/>
    <xf numFmtId="0" fontId="37" fillId="0" borderId="29" xfId="0" applyFont="1" applyBorder="1" applyAlignment="1" applyProtection="1">
      <alignment horizontal="right"/>
    </xf>
    <xf numFmtId="0" fontId="30" fillId="0" borderId="42" xfId="0" applyFont="1" applyFill="1" applyBorder="1" applyProtection="1">
      <protection locked="0"/>
    </xf>
    <xf numFmtId="0" fontId="47" fillId="0" borderId="36" xfId="0" applyFont="1" applyBorder="1" applyProtection="1"/>
    <xf numFmtId="0" fontId="30" fillId="0" borderId="0" xfId="0" applyFont="1" applyBorder="1" applyProtection="1"/>
    <xf numFmtId="0" fontId="47" fillId="0" borderId="0" xfId="0" applyFont="1" applyBorder="1" applyAlignment="1" applyProtection="1">
      <alignment horizontal="right"/>
    </xf>
    <xf numFmtId="0" fontId="30" fillId="0" borderId="37" xfId="0" applyFont="1" applyFill="1" applyBorder="1" applyProtection="1">
      <protection locked="0"/>
    </xf>
    <xf numFmtId="168" fontId="40" fillId="12" borderId="6" xfId="0" applyNumberFormat="1" applyFont="1" applyFill="1" applyBorder="1" applyAlignment="1" applyProtection="1">
      <alignment horizontal="right"/>
    </xf>
    <xf numFmtId="168" fontId="49" fillId="12" borderId="6" xfId="0" applyNumberFormat="1" applyFont="1" applyFill="1" applyBorder="1" applyProtection="1"/>
    <xf numFmtId="0" fontId="37" fillId="0" borderId="36" xfId="0" applyFont="1" applyBorder="1" applyProtection="1"/>
    <xf numFmtId="0" fontId="37" fillId="0" borderId="0" xfId="0" applyFont="1" applyBorder="1" applyProtection="1"/>
    <xf numFmtId="0" fontId="34" fillId="0" borderId="0" xfId="0" applyFont="1" applyBorder="1" applyProtection="1"/>
    <xf numFmtId="0" fontId="32" fillId="0" borderId="0" xfId="0" applyFont="1" applyBorder="1" applyAlignment="1" applyProtection="1"/>
    <xf numFmtId="0" fontId="32" fillId="0" borderId="37" xfId="0" applyFont="1" applyBorder="1" applyProtection="1"/>
    <xf numFmtId="3" fontId="40" fillId="4" borderId="6" xfId="0" applyNumberFormat="1" applyFont="1" applyFill="1" applyBorder="1" applyAlignment="1" applyProtection="1">
      <alignment horizontal="left"/>
    </xf>
    <xf numFmtId="3" fontId="40" fillId="4" borderId="6" xfId="0" applyNumberFormat="1" applyFont="1" applyFill="1" applyBorder="1" applyAlignment="1" applyProtection="1">
      <alignment horizontal="right"/>
    </xf>
    <xf numFmtId="168" fontId="40" fillId="4" borderId="6" xfId="0" applyNumberFormat="1" applyFont="1" applyFill="1" applyBorder="1" applyAlignment="1" applyProtection="1">
      <alignment horizontal="right"/>
    </xf>
    <xf numFmtId="168" fontId="50" fillId="4" borderId="6" xfId="0" applyNumberFormat="1" applyFont="1" applyFill="1" applyBorder="1" applyProtection="1"/>
    <xf numFmtId="168" fontId="52" fillId="0" borderId="0" xfId="0" applyNumberFormat="1" applyFont="1" applyBorder="1" applyProtection="1"/>
    <xf numFmtId="0" fontId="35" fillId="18" borderId="6" xfId="0" applyFont="1" applyFill="1" applyBorder="1" applyAlignment="1" applyProtection="1">
      <protection locked="0"/>
    </xf>
    <xf numFmtId="0" fontId="38" fillId="0" borderId="36" xfId="0" applyFont="1" applyBorder="1" applyProtection="1"/>
    <xf numFmtId="0" fontId="48" fillId="13" borderId="6" xfId="0" applyFont="1" applyFill="1" applyBorder="1" applyAlignment="1" applyProtection="1">
      <alignment horizontal="center"/>
    </xf>
    <xf numFmtId="0" fontId="32" fillId="0" borderId="37" xfId="0" applyFont="1" applyBorder="1" applyAlignment="1" applyProtection="1"/>
    <xf numFmtId="0" fontId="35" fillId="19" borderId="6" xfId="0" applyFont="1" applyFill="1" applyBorder="1" applyAlignment="1" applyProtection="1">
      <alignment horizontal="left"/>
      <protection locked="0"/>
    </xf>
    <xf numFmtId="164" fontId="49" fillId="0" borderId="6" xfId="1" applyNumberFormat="1" applyFont="1" applyBorder="1" applyProtection="1"/>
    <xf numFmtId="168" fontId="49" fillId="0" borderId="6" xfId="0" applyNumberFormat="1" applyFont="1" applyBorder="1" applyProtection="1"/>
    <xf numFmtId="0" fontId="35" fillId="18" borderId="6" xfId="0" applyFont="1" applyFill="1" applyBorder="1" applyAlignment="1" applyProtection="1">
      <alignment horizontal="center"/>
      <protection locked="0"/>
    </xf>
    <xf numFmtId="0" fontId="35" fillId="19" borderId="6" xfId="0" applyFont="1" applyFill="1" applyBorder="1" applyAlignment="1" applyProtection="1">
      <alignment horizontal="center"/>
      <protection locked="0"/>
    </xf>
    <xf numFmtId="0" fontId="30" fillId="0" borderId="37" xfId="0" applyFont="1" applyBorder="1" applyProtection="1"/>
    <xf numFmtId="3" fontId="35" fillId="19" borderId="6" xfId="0" applyNumberFormat="1" applyFont="1" applyFill="1" applyBorder="1" applyAlignment="1" applyProtection="1">
      <alignment horizontal="left" indent="1"/>
      <protection locked="0"/>
    </xf>
    <xf numFmtId="0" fontId="30" fillId="0" borderId="36" xfId="0" applyFont="1" applyFill="1" applyBorder="1" applyProtection="1"/>
    <xf numFmtId="0" fontId="30" fillId="0" borderId="0" xfId="0" applyFont="1" applyFill="1" applyBorder="1" applyProtection="1"/>
    <xf numFmtId="0" fontId="30" fillId="0" borderId="37" xfId="0" applyFont="1" applyFill="1" applyBorder="1" applyProtection="1"/>
    <xf numFmtId="168" fontId="35" fillId="12" borderId="6" xfId="0" applyNumberFormat="1" applyFont="1" applyFill="1" applyBorder="1" applyAlignment="1" applyProtection="1">
      <alignment horizontal="right"/>
    </xf>
    <xf numFmtId="0" fontId="30" fillId="0" borderId="36" xfId="0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168" fontId="30" fillId="4" borderId="6" xfId="0" applyNumberFormat="1" applyFont="1" applyFill="1" applyBorder="1" applyAlignment="1" applyProtection="1">
      <alignment horizontal="right"/>
    </xf>
    <xf numFmtId="168" fontId="49" fillId="4" borderId="6" xfId="0" applyNumberFormat="1" applyFont="1" applyFill="1" applyBorder="1" applyProtection="1"/>
    <xf numFmtId="168" fontId="48" fillId="12" borderId="6" xfId="0" applyNumberFormat="1" applyFont="1" applyFill="1" applyBorder="1" applyProtection="1"/>
    <xf numFmtId="0" fontId="30" fillId="19" borderId="6" xfId="0" applyFont="1" applyFill="1" applyBorder="1" applyAlignment="1" applyProtection="1">
      <alignment horizontal="left"/>
      <protection locked="0"/>
    </xf>
    <xf numFmtId="0" fontId="48" fillId="0" borderId="1" xfId="0" applyFont="1" applyBorder="1" applyAlignment="1" applyProtection="1">
      <alignment horizontal="left" indent="1"/>
    </xf>
    <xf numFmtId="0" fontId="48" fillId="0" borderId="2" xfId="0" applyFont="1" applyBorder="1" applyAlignment="1" applyProtection="1">
      <alignment horizontal="left" indent="1"/>
    </xf>
    <xf numFmtId="0" fontId="48" fillId="0" borderId="3" xfId="0" applyFont="1" applyBorder="1" applyAlignment="1" applyProtection="1">
      <alignment horizontal="left" indent="1"/>
    </xf>
    <xf numFmtId="0" fontId="48" fillId="0" borderId="6" xfId="0" applyFont="1" applyBorder="1" applyProtection="1"/>
    <xf numFmtId="168" fontId="49" fillId="0" borderId="6" xfId="0" applyNumberFormat="1" applyFont="1" applyFill="1" applyBorder="1" applyProtection="1"/>
    <xf numFmtId="3" fontId="40" fillId="19" borderId="6" xfId="0" applyNumberFormat="1" applyFont="1" applyFill="1" applyBorder="1" applyAlignment="1" applyProtection="1">
      <alignment horizontal="right"/>
      <protection locked="0"/>
    </xf>
    <xf numFmtId="0" fontId="49" fillId="0" borderId="1" xfId="0" applyFont="1" applyBorder="1" applyAlignment="1" applyProtection="1">
      <alignment horizontal="left"/>
    </xf>
    <xf numFmtId="0" fontId="49" fillId="0" borderId="2" xfId="0" applyFont="1" applyBorder="1" applyAlignment="1" applyProtection="1">
      <alignment horizontal="left"/>
    </xf>
    <xf numFmtId="0" fontId="49" fillId="0" borderId="3" xfId="0" applyFont="1" applyBorder="1" applyAlignment="1" applyProtection="1">
      <alignment horizontal="left"/>
    </xf>
    <xf numFmtId="0" fontId="49" fillId="0" borderId="1" xfId="0" applyFont="1" applyBorder="1" applyAlignment="1" applyProtection="1"/>
    <xf numFmtId="0" fontId="49" fillId="0" borderId="2" xfId="0" applyFont="1" applyBorder="1" applyAlignment="1" applyProtection="1"/>
    <xf numFmtId="0" fontId="49" fillId="0" borderId="3" xfId="0" applyFont="1" applyBorder="1" applyAlignment="1" applyProtection="1"/>
    <xf numFmtId="164" fontId="49" fillId="0" borderId="6" xfId="1" applyNumberFormat="1" applyFont="1" applyBorder="1" applyAlignment="1" applyProtection="1"/>
    <xf numFmtId="0" fontId="30" fillId="0" borderId="0" xfId="0" applyFont="1" applyBorder="1" applyAlignment="1" applyProtection="1"/>
    <xf numFmtId="0" fontId="30" fillId="0" borderId="37" xfId="0" applyFont="1" applyBorder="1" applyAlignment="1" applyProtection="1"/>
    <xf numFmtId="0" fontId="48" fillId="13" borderId="1" xfId="0" applyFont="1" applyFill="1" applyBorder="1" applyAlignment="1" applyProtection="1"/>
    <xf numFmtId="0" fontId="48" fillId="13" borderId="2" xfId="0" applyFont="1" applyFill="1" applyBorder="1" applyAlignment="1" applyProtection="1"/>
    <xf numFmtId="0" fontId="48" fillId="13" borderId="3" xfId="0" applyFont="1" applyFill="1" applyBorder="1" applyAlignment="1" applyProtection="1"/>
    <xf numFmtId="168" fontId="49" fillId="13" borderId="6" xfId="0" applyNumberFormat="1" applyFont="1" applyFill="1" applyBorder="1" applyProtection="1"/>
    <xf numFmtId="0" fontId="49" fillId="0" borderId="1" xfId="0" applyFont="1" applyFill="1" applyBorder="1" applyAlignment="1" applyProtection="1"/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164" fontId="30" fillId="0" borderId="6" xfId="1" applyNumberFormat="1" applyFont="1" applyBorder="1" applyAlignment="1" applyProtection="1"/>
    <xf numFmtId="0" fontId="32" fillId="0" borderId="36" xfId="0" applyFont="1" applyBorder="1" applyProtection="1"/>
    <xf numFmtId="168" fontId="37" fillId="6" borderId="6" xfId="0" applyNumberFormat="1" applyFont="1" applyFill="1" applyBorder="1" applyProtection="1"/>
    <xf numFmtId="0" fontId="32" fillId="0" borderId="38" xfId="0" applyFont="1" applyBorder="1" applyProtection="1"/>
    <xf numFmtId="0" fontId="32" fillId="0" borderId="34" xfId="0" applyFont="1" applyBorder="1" applyProtection="1"/>
    <xf numFmtId="0" fontId="32" fillId="0" borderId="39" xfId="0" applyFont="1" applyBorder="1" applyProtection="1"/>
    <xf numFmtId="0" fontId="49" fillId="0" borderId="0" xfId="0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horizontal="left" vertical="top"/>
    </xf>
    <xf numFmtId="0" fontId="55" fillId="0" borderId="9" xfId="0" applyFont="1" applyFill="1" applyBorder="1" applyAlignment="1" applyProtection="1">
      <alignment horizontal="left" vertical="top"/>
    </xf>
    <xf numFmtId="0" fontId="30" fillId="0" borderId="9" xfId="0" applyFont="1" applyBorder="1" applyProtection="1"/>
    <xf numFmtId="0" fontId="49" fillId="0" borderId="9" xfId="0" applyFont="1" applyBorder="1" applyProtection="1"/>
    <xf numFmtId="0" fontId="55" fillId="0" borderId="0" xfId="0" applyFont="1" applyFill="1" applyBorder="1" applyAlignment="1" applyProtection="1">
      <alignment horizontal="left" vertical="top"/>
    </xf>
    <xf numFmtId="0" fontId="49" fillId="0" borderId="0" xfId="0" applyFont="1" applyBorder="1" applyProtection="1"/>
    <xf numFmtId="3" fontId="35" fillId="0" borderId="1" xfId="0" applyNumberFormat="1" applyFont="1" applyFill="1" applyBorder="1" applyAlignment="1" applyProtection="1">
      <alignment horizontal="left" indent="1"/>
      <protection locked="0"/>
    </xf>
    <xf numFmtId="3" fontId="35" fillId="0" borderId="3" xfId="0" applyNumberFormat="1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wrapText="1"/>
    </xf>
    <xf numFmtId="0" fontId="56" fillId="0" borderId="0" xfId="0" applyFont="1" applyFill="1" applyBorder="1" applyAlignment="1" applyProtection="1">
      <alignment horizontal="left" vertical="top"/>
    </xf>
    <xf numFmtId="0" fontId="49" fillId="0" borderId="13" xfId="0" applyFont="1" applyBorder="1" applyAlignment="1" applyProtection="1">
      <alignment wrapText="1"/>
    </xf>
    <xf numFmtId="0" fontId="48" fillId="4" borderId="1" xfId="0" applyFont="1" applyFill="1" applyBorder="1" applyAlignment="1" applyProtection="1"/>
    <xf numFmtId="0" fontId="48" fillId="4" borderId="2" xfId="0" applyFont="1" applyFill="1" applyBorder="1" applyAlignment="1" applyProtection="1">
      <alignment wrapText="1"/>
    </xf>
    <xf numFmtId="0" fontId="48" fillId="4" borderId="2" xfId="0" applyFont="1" applyFill="1" applyBorder="1" applyAlignment="1" applyProtection="1"/>
    <xf numFmtId="0" fontId="48" fillId="4" borderId="3" xfId="0" applyFont="1" applyFill="1" applyBorder="1" applyAlignment="1" applyProtection="1"/>
    <xf numFmtId="168" fontId="49" fillId="12" borderId="6" xfId="0" applyNumberFormat="1" applyFont="1" applyFill="1" applyBorder="1" applyAlignment="1" applyProtection="1">
      <alignment horizontal="right"/>
    </xf>
    <xf numFmtId="0" fontId="48" fillId="9" borderId="12" xfId="0" applyFont="1" applyFill="1" applyBorder="1" applyAlignment="1" applyProtection="1"/>
    <xf numFmtId="0" fontId="48" fillId="9" borderId="13" xfId="0" applyFont="1" applyFill="1" applyBorder="1" applyAlignment="1" applyProtection="1"/>
    <xf numFmtId="0" fontId="48" fillId="9" borderId="14" xfId="0" applyFont="1" applyFill="1" applyBorder="1" applyAlignment="1" applyProtection="1"/>
    <xf numFmtId="3" fontId="40" fillId="0" borderId="1" xfId="0" applyNumberFormat="1" applyFont="1" applyFill="1" applyBorder="1" applyAlignment="1" applyProtection="1">
      <alignment horizontal="right"/>
    </xf>
    <xf numFmtId="0" fontId="30" fillId="0" borderId="3" xfId="0" applyFont="1" applyFill="1" applyBorder="1" applyAlignment="1" applyProtection="1">
      <alignment horizontal="right"/>
    </xf>
    <xf numFmtId="168" fontId="48" fillId="0" borderId="6" xfId="0" applyNumberFormat="1" applyFont="1" applyFill="1" applyBorder="1" applyAlignment="1" applyProtection="1">
      <alignment horizontal="right"/>
    </xf>
    <xf numFmtId="168" fontId="49" fillId="0" borderId="6" xfId="0" applyNumberFormat="1" applyFont="1" applyFill="1" applyBorder="1" applyAlignment="1" applyProtection="1">
      <alignment horizontal="right"/>
    </xf>
    <xf numFmtId="168" fontId="48" fillId="15" borderId="6" xfId="0" applyNumberFormat="1" applyFont="1" applyFill="1" applyBorder="1" applyProtection="1"/>
    <xf numFmtId="168" fontId="49" fillId="3" borderId="6" xfId="0" applyNumberFormat="1" applyFont="1" applyFill="1" applyBorder="1" applyProtection="1"/>
    <xf numFmtId="0" fontId="48" fillId="0" borderId="7" xfId="0" applyFont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left"/>
    </xf>
    <xf numFmtId="168" fontId="49" fillId="0" borderId="0" xfId="0" applyNumberFormat="1" applyFont="1" applyFill="1" applyBorder="1" applyProtection="1"/>
    <xf numFmtId="14" fontId="51" fillId="22" borderId="17" xfId="0" applyNumberFormat="1" applyFont="1" applyFill="1" applyBorder="1" applyProtection="1">
      <protection locked="0"/>
    </xf>
    <xf numFmtId="168" fontId="48" fillId="4" borderId="0" xfId="0" applyNumberFormat="1" applyFont="1" applyFill="1" applyBorder="1" applyProtection="1"/>
    <xf numFmtId="0" fontId="48" fillId="4" borderId="1" xfId="0" applyFont="1" applyFill="1" applyBorder="1" applyAlignment="1" applyProtection="1">
      <alignment horizontal="left"/>
    </xf>
    <xf numFmtId="0" fontId="48" fillId="4" borderId="2" xfId="0" applyFont="1" applyFill="1" applyBorder="1" applyAlignment="1" applyProtection="1">
      <alignment horizontal="center"/>
    </xf>
    <xf numFmtId="0" fontId="48" fillId="4" borderId="3" xfId="0" applyFont="1" applyFill="1" applyBorder="1" applyAlignment="1" applyProtection="1">
      <alignment horizontal="center"/>
    </xf>
    <xf numFmtId="3" fontId="30" fillId="0" borderId="0" xfId="0" applyNumberFormat="1" applyFont="1" applyFill="1" applyProtection="1">
      <protection locked="0"/>
    </xf>
    <xf numFmtId="0" fontId="48" fillId="0" borderId="6" xfId="0" applyFont="1" applyBorder="1" applyAlignment="1" applyProtection="1">
      <alignment horizontal="center" vertical="top"/>
    </xf>
    <xf numFmtId="168" fontId="35" fillId="0" borderId="0" xfId="0" applyNumberFormat="1" applyFont="1" applyFill="1" applyProtection="1">
      <protection locked="0"/>
    </xf>
    <xf numFmtId="0" fontId="42" fillId="0" borderId="0" xfId="0" applyFont="1"/>
    <xf numFmtId="3" fontId="32" fillId="0" borderId="0" xfId="0" applyNumberFormat="1" applyFont="1" applyFill="1" applyBorder="1" applyAlignment="1" applyProtection="1">
      <alignment vertical="center"/>
    </xf>
    <xf numFmtId="0" fontId="45" fillId="0" borderId="0" xfId="0" applyFont="1" applyFill="1" applyProtection="1">
      <protection locked="0"/>
    </xf>
    <xf numFmtId="3" fontId="32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167" fontId="35" fillId="0" borderId="0" xfId="0" applyNumberFormat="1" applyFont="1" applyFill="1" applyProtection="1">
      <protection locked="0"/>
    </xf>
    <xf numFmtId="3" fontId="45" fillId="0" borderId="6" xfId="0" applyNumberFormat="1" applyFont="1" applyFill="1" applyBorder="1" applyAlignment="1" applyProtection="1">
      <alignment horizontal="center" vertical="center" wrapText="1"/>
    </xf>
    <xf numFmtId="3" fontId="37" fillId="9" borderId="6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Border="1" applyAlignment="1" applyProtection="1">
      <alignment horizontal="right"/>
    </xf>
    <xf numFmtId="0" fontId="37" fillId="0" borderId="4" xfId="0" applyFont="1" applyBorder="1" applyAlignment="1" applyProtection="1">
      <alignment horizontal="right"/>
    </xf>
    <xf numFmtId="0" fontId="33" fillId="0" borderId="0" xfId="0" applyFont="1" applyFill="1" applyAlignment="1" applyProtection="1">
      <alignment horizontal="center" vertical="center"/>
    </xf>
    <xf numFmtId="3" fontId="45" fillId="19" borderId="6" xfId="0" applyNumberFormat="1" applyFont="1" applyFill="1" applyBorder="1" applyAlignment="1" applyProtection="1">
      <alignment horizontal="left" vertical="center"/>
      <protection locked="0"/>
    </xf>
    <xf numFmtId="0" fontId="37" fillId="6" borderId="6" xfId="0" applyFont="1" applyFill="1" applyBorder="1" applyAlignment="1" applyProtection="1">
      <alignment horizontal="center"/>
    </xf>
    <xf numFmtId="0" fontId="48" fillId="12" borderId="6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center" vertical="center" wrapText="1"/>
    </xf>
    <xf numFmtId="0" fontId="53" fillId="0" borderId="37" xfId="0" applyFont="1" applyFill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wrapText="1"/>
    </xf>
    <xf numFmtId="0" fontId="48" fillId="0" borderId="3" xfId="0" applyFont="1" applyBorder="1" applyAlignment="1" applyProtection="1">
      <alignment horizontal="center" wrapText="1"/>
    </xf>
    <xf numFmtId="0" fontId="45" fillId="19" borderId="6" xfId="0" applyFont="1" applyFill="1" applyBorder="1" applyAlignment="1" applyProtection="1">
      <alignment horizontal="left" vertical="center"/>
      <protection locked="0"/>
    </xf>
    <xf numFmtId="3" fontId="45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6" xfId="0" applyFont="1" applyBorder="1" applyProtection="1"/>
    <xf numFmtId="0" fontId="51" fillId="22" borderId="6" xfId="0" applyFont="1" applyFill="1" applyBorder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/>
    </xf>
    <xf numFmtId="0" fontId="37" fillId="0" borderId="3" xfId="0" applyFont="1" applyBorder="1" applyAlignment="1" applyProtection="1">
      <alignment horizontal="center"/>
    </xf>
    <xf numFmtId="3" fontId="32" fillId="0" borderId="6" xfId="0" applyNumberFormat="1" applyFont="1" applyFill="1" applyBorder="1" applyAlignment="1" applyProtection="1">
      <alignment horizontal="center" vertical="center" wrapText="1"/>
    </xf>
    <xf numFmtId="0" fontId="32" fillId="22" borderId="1" xfId="0" applyFont="1" applyFill="1" applyBorder="1" applyAlignment="1" applyProtection="1">
      <alignment horizontal="center"/>
      <protection locked="0"/>
    </xf>
    <xf numFmtId="0" fontId="32" fillId="22" borderId="2" xfId="0" applyFont="1" applyFill="1" applyBorder="1" applyAlignment="1" applyProtection="1">
      <alignment horizontal="center"/>
      <protection locked="0"/>
    </xf>
    <xf numFmtId="0" fontId="32" fillId="22" borderId="3" xfId="0" applyFont="1" applyFill="1" applyBorder="1" applyAlignment="1" applyProtection="1">
      <alignment horizontal="center"/>
      <protection locked="0"/>
    </xf>
    <xf numFmtId="3" fontId="32" fillId="0" borderId="6" xfId="0" applyNumberFormat="1" applyFont="1" applyFill="1" applyBorder="1" applyAlignment="1" applyProtection="1">
      <alignment horizontal="center" vertical="center"/>
    </xf>
    <xf numFmtId="168" fontId="48" fillId="12" borderId="52" xfId="0" applyNumberFormat="1" applyFont="1" applyFill="1" applyBorder="1" applyAlignment="1" applyProtection="1">
      <alignment horizontal="center"/>
    </xf>
    <xf numFmtId="42" fontId="48" fillId="12" borderId="53" xfId="0" applyNumberFormat="1" applyFont="1" applyFill="1" applyBorder="1" applyAlignment="1" applyProtection="1">
      <alignment horizontal="center"/>
    </xf>
    <xf numFmtId="3" fontId="37" fillId="9" borderId="7" xfId="0" applyNumberFormat="1" applyFont="1" applyFill="1" applyBorder="1" applyAlignment="1" applyProtection="1">
      <alignment horizontal="right" vertical="center" wrapText="1"/>
    </xf>
    <xf numFmtId="3" fontId="37" fillId="9" borderId="17" xfId="0" applyNumberFormat="1" applyFont="1" applyFill="1" applyBorder="1" applyAlignment="1" applyProtection="1">
      <alignment horizontal="right" vertical="center" wrapText="1"/>
    </xf>
    <xf numFmtId="3" fontId="40" fillId="4" borderId="6" xfId="0" applyNumberFormat="1" applyFont="1" applyFill="1" applyBorder="1" applyAlignment="1" applyProtection="1">
      <alignment horizontal="left"/>
    </xf>
    <xf numFmtId="0" fontId="30" fillId="4" borderId="6" xfId="0" applyFont="1" applyFill="1" applyBorder="1" applyAlignment="1" applyProtection="1">
      <alignment horizontal="left"/>
    </xf>
    <xf numFmtId="3" fontId="48" fillId="8" borderId="6" xfId="0" applyNumberFormat="1" applyFont="1" applyFill="1" applyBorder="1" applyAlignment="1" applyProtection="1">
      <alignment horizontal="center"/>
    </xf>
    <xf numFmtId="0" fontId="48" fillId="8" borderId="6" xfId="0" applyFont="1" applyFill="1" applyBorder="1" applyAlignment="1" applyProtection="1">
      <alignment horizontal="center"/>
    </xf>
    <xf numFmtId="3" fontId="48" fillId="7" borderId="6" xfId="0" applyNumberFormat="1" applyFont="1" applyFill="1" applyBorder="1" applyAlignment="1" applyProtection="1">
      <alignment horizontal="center"/>
    </xf>
    <xf numFmtId="0" fontId="48" fillId="7" borderId="6" xfId="0" applyFont="1" applyFill="1" applyBorder="1" applyAlignment="1" applyProtection="1">
      <alignment horizontal="center"/>
    </xf>
    <xf numFmtId="3" fontId="48" fillId="6" borderId="6" xfId="0" applyNumberFormat="1" applyFont="1" applyFill="1" applyBorder="1" applyAlignment="1" applyProtection="1">
      <alignment horizontal="left" wrapText="1"/>
    </xf>
    <xf numFmtId="0" fontId="49" fillId="0" borderId="6" xfId="0" applyFont="1" applyBorder="1" applyAlignment="1" applyProtection="1">
      <alignment horizontal="left" wrapText="1"/>
    </xf>
    <xf numFmtId="0" fontId="48" fillId="6" borderId="6" xfId="0" applyFont="1" applyFill="1" applyBorder="1" applyAlignment="1" applyProtection="1">
      <alignment horizontal="center" wrapText="1"/>
    </xf>
    <xf numFmtId="3" fontId="34" fillId="9" borderId="6" xfId="0" applyNumberFormat="1" applyFont="1" applyFill="1" applyBorder="1" applyAlignment="1" applyProtection="1">
      <alignment horizontal="left" vertical="center" wrapText="1"/>
    </xf>
    <xf numFmtId="3" fontId="37" fillId="9" borderId="6" xfId="0" applyNumberFormat="1" applyFont="1" applyFill="1" applyBorder="1" applyAlignment="1" applyProtection="1">
      <alignment horizontal="center" wrapText="1"/>
    </xf>
    <xf numFmtId="3" fontId="38" fillId="0" borderId="1" xfId="0" applyNumberFormat="1" applyFont="1" applyFill="1" applyBorder="1" applyAlignment="1" applyProtection="1">
      <alignment horizontal="left" vertical="center" wrapText="1"/>
    </xf>
    <xf numFmtId="3" fontId="38" fillId="0" borderId="2" xfId="0" applyNumberFormat="1" applyFont="1" applyFill="1" applyBorder="1" applyAlignment="1" applyProtection="1">
      <alignment horizontal="left" vertical="center" wrapText="1"/>
    </xf>
    <xf numFmtId="3" fontId="38" fillId="0" borderId="3" xfId="0" applyNumberFormat="1" applyFont="1" applyFill="1" applyBorder="1" applyAlignment="1" applyProtection="1">
      <alignment horizontal="left" vertical="center" wrapText="1"/>
    </xf>
    <xf numFmtId="3" fontId="47" fillId="0" borderId="1" xfId="0" applyNumberFormat="1" applyFont="1" applyFill="1" applyBorder="1" applyAlignment="1" applyProtection="1">
      <alignment horizontal="left" vertical="center" wrapText="1"/>
    </xf>
    <xf numFmtId="3" fontId="47" fillId="0" borderId="2" xfId="0" applyNumberFormat="1" applyFont="1" applyFill="1" applyBorder="1" applyAlignment="1" applyProtection="1">
      <alignment horizontal="left" vertical="center" wrapText="1"/>
    </xf>
    <xf numFmtId="3" fontId="47" fillId="0" borderId="3" xfId="0" applyNumberFormat="1" applyFont="1" applyFill="1" applyBorder="1" applyAlignment="1" applyProtection="1">
      <alignment horizontal="left" vertical="center" wrapText="1"/>
    </xf>
    <xf numFmtId="49" fontId="43" fillId="7" borderId="6" xfId="0" applyNumberFormat="1" applyFont="1" applyFill="1" applyBorder="1" applyAlignment="1" applyProtection="1">
      <alignment horizontal="center" vertical="center" wrapText="1"/>
    </xf>
    <xf numFmtId="0" fontId="43" fillId="7" borderId="6" xfId="0" applyFont="1" applyFill="1" applyBorder="1" applyAlignment="1" applyProtection="1">
      <alignment horizontal="center" vertical="center" wrapText="1"/>
    </xf>
    <xf numFmtId="0" fontId="43" fillId="7" borderId="6" xfId="0" applyNumberFormat="1" applyFont="1" applyFill="1" applyBorder="1" applyAlignment="1" applyProtection="1">
      <alignment horizontal="center" vertical="center" wrapText="1"/>
    </xf>
    <xf numFmtId="49" fontId="44" fillId="19" borderId="6" xfId="0" applyNumberFormat="1" applyFont="1" applyFill="1" applyBorder="1" applyAlignment="1" applyProtection="1">
      <alignment horizontal="center" vertical="center"/>
      <protection locked="0"/>
    </xf>
    <xf numFmtId="3" fontId="36" fillId="3" borderId="1" xfId="0" applyNumberFormat="1" applyFont="1" applyFill="1" applyBorder="1" applyAlignment="1" applyProtection="1">
      <alignment horizontal="center" vertical="center"/>
    </xf>
    <xf numFmtId="3" fontId="36" fillId="3" borderId="2" xfId="0" applyNumberFormat="1" applyFont="1" applyFill="1" applyBorder="1" applyAlignment="1" applyProtection="1">
      <alignment horizontal="center" vertical="center"/>
    </xf>
    <xf numFmtId="3" fontId="36" fillId="3" borderId="3" xfId="0" applyNumberFormat="1" applyFont="1" applyFill="1" applyBorder="1" applyAlignment="1" applyProtection="1">
      <alignment horizontal="center" vertical="center"/>
    </xf>
    <xf numFmtId="3" fontId="36" fillId="3" borderId="1" xfId="0" applyNumberFormat="1" applyFont="1" applyFill="1" applyBorder="1" applyAlignment="1" applyProtection="1">
      <alignment horizontal="center" vertical="center" wrapText="1"/>
    </xf>
    <xf numFmtId="3" fontId="36" fillId="3" borderId="2" xfId="0" applyNumberFormat="1" applyFont="1" applyFill="1" applyBorder="1" applyAlignment="1" applyProtection="1">
      <alignment horizontal="center" vertical="center" wrapText="1"/>
    </xf>
    <xf numFmtId="3" fontId="36" fillId="3" borderId="3" xfId="0" applyNumberFormat="1" applyFont="1" applyFill="1" applyBorder="1" applyAlignment="1" applyProtection="1">
      <alignment horizontal="center" vertical="center" wrapText="1"/>
    </xf>
    <xf numFmtId="0" fontId="48" fillId="18" borderId="1" xfId="0" applyFont="1" applyFill="1" applyBorder="1" applyAlignment="1" applyProtection="1">
      <alignment horizontal="center" wrapText="1"/>
    </xf>
    <xf numFmtId="0" fontId="48" fillId="18" borderId="3" xfId="0" applyFont="1" applyFill="1" applyBorder="1" applyAlignment="1" applyProtection="1">
      <alignment horizontal="center" wrapText="1"/>
    </xf>
    <xf numFmtId="167" fontId="48" fillId="15" borderId="1" xfId="0" applyNumberFormat="1" applyFont="1" applyFill="1" applyBorder="1" applyAlignment="1" applyProtection="1">
      <alignment horizontal="center"/>
    </xf>
    <xf numFmtId="167" fontId="48" fillId="15" borderId="3" xfId="0" applyNumberFormat="1" applyFont="1" applyFill="1" applyBorder="1" applyAlignment="1" applyProtection="1">
      <alignment horizontal="center"/>
    </xf>
    <xf numFmtId="3" fontId="52" fillId="4" borderId="0" xfId="0" applyNumberFormat="1" applyFont="1" applyFill="1" applyBorder="1" applyAlignment="1" applyProtection="1">
      <alignment wrapText="1"/>
    </xf>
    <xf numFmtId="3" fontId="35" fillId="0" borderId="6" xfId="0" applyNumberFormat="1" applyFont="1" applyFill="1" applyBorder="1" applyAlignment="1" applyProtection="1">
      <alignment horizontal="left" indent="1"/>
      <protection locked="0"/>
    </xf>
    <xf numFmtId="3" fontId="35" fillId="0" borderId="1" xfId="0" applyNumberFormat="1" applyFont="1" applyFill="1" applyBorder="1" applyAlignment="1" applyProtection="1">
      <alignment horizontal="left" indent="1"/>
    </xf>
    <xf numFmtId="3" fontId="35" fillId="0" borderId="3" xfId="0" applyNumberFormat="1" applyFont="1" applyFill="1" applyBorder="1" applyAlignment="1" applyProtection="1">
      <alignment horizontal="left" indent="1"/>
    </xf>
    <xf numFmtId="3" fontId="40" fillId="12" borderId="6" xfId="0" applyNumberFormat="1" applyFont="1" applyFill="1" applyBorder="1" applyAlignment="1" applyProtection="1">
      <alignment horizontal="right"/>
    </xf>
    <xf numFmtId="0" fontId="30" fillId="0" borderId="6" xfId="0" applyFont="1" applyBorder="1" applyAlignment="1" applyProtection="1">
      <alignment horizontal="right"/>
    </xf>
    <xf numFmtId="3" fontId="40" fillId="2" borderId="6" xfId="0" applyNumberFormat="1" applyFont="1" applyFill="1" applyBorder="1" applyAlignment="1" applyProtection="1">
      <alignment horizontal="left"/>
    </xf>
    <xf numFmtId="0" fontId="30" fillId="12" borderId="6" xfId="0" applyFont="1" applyFill="1" applyBorder="1" applyAlignment="1" applyProtection="1">
      <alignment horizontal="right"/>
    </xf>
    <xf numFmtId="0" fontId="49" fillId="0" borderId="6" xfId="0" applyFont="1" applyBorder="1" applyAlignment="1" applyProtection="1">
      <alignment horizontal="left"/>
    </xf>
    <xf numFmtId="0" fontId="48" fillId="13" borderId="6" xfId="0" applyFont="1" applyFill="1" applyBorder="1" applyAlignment="1" applyProtection="1">
      <alignment horizontal="center"/>
    </xf>
    <xf numFmtId="0" fontId="54" fillId="0" borderId="6" xfId="0" applyFont="1" applyBorder="1" applyAlignment="1" applyProtection="1">
      <alignment horizontal="left"/>
    </xf>
    <xf numFmtId="0" fontId="51" fillId="22" borderId="10" xfId="0" applyFont="1" applyFill="1" applyBorder="1" applyAlignment="1" applyProtection="1">
      <alignment horizontal="left"/>
      <protection locked="0"/>
    </xf>
    <xf numFmtId="0" fontId="51" fillId="22" borderId="9" xfId="0" applyFont="1" applyFill="1" applyBorder="1" applyAlignment="1" applyProtection="1">
      <alignment horizontal="left"/>
      <protection locked="0"/>
    </xf>
    <xf numFmtId="0" fontId="48" fillId="0" borderId="1" xfId="0" applyFont="1" applyBorder="1" applyAlignment="1" applyProtection="1">
      <alignment horizontal="left" vertical="top"/>
    </xf>
    <xf numFmtId="0" fontId="48" fillId="0" borderId="2" xfId="0" applyFont="1" applyBorder="1" applyAlignment="1" applyProtection="1">
      <alignment horizontal="left" vertical="top"/>
    </xf>
    <xf numFmtId="0" fontId="48" fillId="0" borderId="3" xfId="0" applyFont="1" applyBorder="1" applyAlignment="1" applyProtection="1">
      <alignment horizontal="left" vertical="top"/>
    </xf>
    <xf numFmtId="0" fontId="49" fillId="0" borderId="10" xfId="0" applyFont="1" applyBorder="1" applyAlignment="1" applyProtection="1">
      <alignment horizontal="center"/>
    </xf>
    <xf numFmtId="0" fontId="49" fillId="0" borderId="9" xfId="0" applyFont="1" applyBorder="1" applyAlignment="1" applyProtection="1">
      <alignment horizontal="center"/>
    </xf>
    <xf numFmtId="0" fontId="49" fillId="0" borderId="11" xfId="0" applyFont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right" vertical="top"/>
    </xf>
    <xf numFmtId="0" fontId="48" fillId="0" borderId="4" xfId="0" applyFont="1" applyFill="1" applyBorder="1" applyAlignment="1" applyProtection="1">
      <alignment horizontal="right" vertical="top"/>
    </xf>
    <xf numFmtId="0" fontId="49" fillId="19" borderId="1" xfId="0" applyFont="1" applyFill="1" applyBorder="1" applyAlignment="1" applyProtection="1">
      <alignment horizontal="left" vertical="top"/>
      <protection locked="0"/>
    </xf>
    <xf numFmtId="0" fontId="49" fillId="19" borderId="2" xfId="0" applyFont="1" applyFill="1" applyBorder="1" applyAlignment="1" applyProtection="1">
      <alignment horizontal="left" vertical="top"/>
      <protection locked="0"/>
    </xf>
    <xf numFmtId="0" fontId="49" fillId="19" borderId="3" xfId="0" applyFont="1" applyFill="1" applyBorder="1" applyAlignment="1" applyProtection="1">
      <alignment horizontal="left" vertical="top"/>
      <protection locked="0"/>
    </xf>
    <xf numFmtId="0" fontId="48" fillId="9" borderId="12" xfId="0" applyFont="1" applyFill="1" applyBorder="1" applyAlignment="1" applyProtection="1">
      <alignment horizontal="left"/>
    </xf>
    <xf numFmtId="0" fontId="48" fillId="9" borderId="13" xfId="0" applyFont="1" applyFill="1" applyBorder="1" applyAlignment="1" applyProtection="1">
      <alignment horizontal="left"/>
    </xf>
    <xf numFmtId="0" fontId="48" fillId="9" borderId="14" xfId="0" applyFont="1" applyFill="1" applyBorder="1" applyAlignment="1" applyProtection="1">
      <alignment horizontal="left"/>
    </xf>
    <xf numFmtId="0" fontId="49" fillId="0" borderId="10" xfId="0" applyFont="1" applyBorder="1" applyAlignment="1" applyProtection="1">
      <alignment horizontal="left"/>
    </xf>
    <xf numFmtId="0" fontId="49" fillId="0" borderId="9" xfId="0" applyFont="1" applyBorder="1" applyAlignment="1" applyProtection="1">
      <alignment horizontal="left"/>
    </xf>
    <xf numFmtId="0" fontId="49" fillId="0" borderId="11" xfId="0" applyFont="1" applyBorder="1" applyAlignment="1" applyProtection="1">
      <alignment horizontal="left"/>
    </xf>
    <xf numFmtId="0" fontId="51" fillId="22" borderId="11" xfId="0" applyFont="1" applyFill="1" applyBorder="1" applyAlignment="1" applyProtection="1">
      <alignment horizontal="left"/>
      <protection locked="0"/>
    </xf>
    <xf numFmtId="0" fontId="48" fillId="0" borderId="12" xfId="0" applyFont="1" applyBorder="1" applyAlignment="1" applyProtection="1">
      <alignment horizontal="left"/>
    </xf>
    <xf numFmtId="0" fontId="48" fillId="0" borderId="13" xfId="0" applyFont="1" applyBorder="1" applyAlignment="1" applyProtection="1">
      <alignment horizontal="left"/>
    </xf>
    <xf numFmtId="0" fontId="48" fillId="0" borderId="14" xfId="0" applyFont="1" applyBorder="1" applyAlignment="1" applyProtection="1">
      <alignment horizontal="left"/>
    </xf>
    <xf numFmtId="164" fontId="3" fillId="15" borderId="25" xfId="1" applyNumberFormat="1" applyFont="1" applyFill="1" applyBorder="1" applyAlignment="1" applyProtection="1">
      <alignment horizontal="center" vertical="top" wrapText="1"/>
    </xf>
    <xf numFmtId="164" fontId="3" fillId="15" borderId="16" xfId="1" applyNumberFormat="1" applyFont="1" applyFill="1" applyBorder="1" applyAlignment="1" applyProtection="1">
      <alignment horizontal="center" vertical="top" wrapText="1"/>
    </xf>
    <xf numFmtId="164" fontId="3" fillId="0" borderId="25" xfId="1" applyNumberFormat="1" applyFont="1" applyBorder="1" applyAlignment="1" applyProtection="1">
      <alignment horizontal="center" vertical="top" wrapText="1"/>
    </xf>
    <xf numFmtId="164" fontId="3" fillId="0" borderId="16" xfId="1" applyNumberFormat="1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164" fontId="2" fillId="19" borderId="13" xfId="1" applyNumberFormat="1" applyFont="1" applyFill="1" applyBorder="1" applyAlignment="1" applyProtection="1">
      <alignment horizontal="left" vertical="center"/>
      <protection locked="0"/>
    </xf>
    <xf numFmtId="164" fontId="2" fillId="19" borderId="34" xfId="1" applyNumberFormat="1" applyFont="1" applyFill="1" applyBorder="1" applyAlignment="1" applyProtection="1">
      <alignment horizontal="left" vertical="center"/>
      <protection locked="0"/>
    </xf>
    <xf numFmtId="164" fontId="2" fillId="19" borderId="29" xfId="1" applyNumberFormat="1" applyFont="1" applyFill="1" applyBorder="1" applyAlignment="1" applyProtection="1">
      <alignment horizontal="left" vertical="center"/>
      <protection locked="0"/>
    </xf>
    <xf numFmtId="164" fontId="2" fillId="19" borderId="49" xfId="1" applyNumberFormat="1" applyFont="1" applyFill="1" applyBorder="1" applyAlignment="1" applyProtection="1">
      <alignment horizontal="left" vertical="center"/>
      <protection locked="0"/>
    </xf>
    <xf numFmtId="164" fontId="2" fillId="19" borderId="9" xfId="1" applyNumberFormat="1" applyFont="1" applyFill="1" applyBorder="1" applyAlignment="1" applyProtection="1">
      <alignment horizontal="left" vertical="center"/>
      <protection locked="0"/>
    </xf>
    <xf numFmtId="164" fontId="2" fillId="19" borderId="11" xfId="1" applyNumberFormat="1" applyFont="1" applyFill="1" applyBorder="1" applyAlignment="1" applyProtection="1">
      <alignment horizontal="left" vertical="center"/>
      <protection locked="0"/>
    </xf>
    <xf numFmtId="164" fontId="2" fillId="19" borderId="14" xfId="1" applyNumberFormat="1" applyFont="1" applyFill="1" applyBorder="1" applyAlignment="1" applyProtection="1">
      <alignment horizontal="left" vertical="center"/>
      <protection locked="0"/>
    </xf>
    <xf numFmtId="164" fontId="2" fillId="19" borderId="40" xfId="1" applyNumberFormat="1" applyFont="1" applyFill="1" applyBorder="1" applyAlignment="1" applyProtection="1">
      <alignment horizontal="left" vertical="center"/>
      <protection locked="0"/>
    </xf>
    <xf numFmtId="14" fontId="2" fillId="19" borderId="54" xfId="1" applyNumberFormat="1" applyFont="1" applyFill="1" applyBorder="1" applyAlignment="1" applyProtection="1">
      <alignment horizontal="center" vertical="center"/>
      <protection locked="0"/>
    </xf>
    <xf numFmtId="14" fontId="2" fillId="19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right"/>
      <protection locked="0"/>
    </xf>
    <xf numFmtId="0" fontId="27" fillId="15" borderId="1" xfId="0" applyFont="1" applyFill="1" applyBorder="1" applyAlignment="1" applyProtection="1">
      <alignment horizontal="left"/>
      <protection locked="0"/>
    </xf>
    <xf numFmtId="0" fontId="27" fillId="15" borderId="2" xfId="0" applyFont="1" applyFill="1" applyBorder="1" applyAlignment="1" applyProtection="1">
      <alignment horizontal="left"/>
      <protection locked="0"/>
    </xf>
    <xf numFmtId="0" fontId="27" fillId="15" borderId="3" xfId="0" applyFont="1" applyFill="1" applyBorder="1" applyAlignment="1" applyProtection="1">
      <alignment horizontal="left"/>
      <protection locked="0"/>
    </xf>
    <xf numFmtId="3" fontId="27" fillId="0" borderId="2" xfId="0" applyNumberFormat="1" applyFont="1" applyBorder="1" applyAlignment="1" applyProtection="1">
      <alignment horizontal="left"/>
    </xf>
    <xf numFmtId="3" fontId="27" fillId="0" borderId="3" xfId="0" applyNumberFormat="1" applyFont="1" applyBorder="1" applyAlignment="1" applyProtection="1">
      <alignment horizontal="left"/>
    </xf>
    <xf numFmtId="3" fontId="27" fillId="0" borderId="2" xfId="0" applyNumberFormat="1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right"/>
    </xf>
    <xf numFmtId="0" fontId="28" fillId="0" borderId="9" xfId="0" applyFont="1" applyBorder="1" applyAlignment="1" applyProtection="1">
      <alignment horizontal="right"/>
    </xf>
    <xf numFmtId="0" fontId="14" fillId="0" borderId="20" xfId="0" applyFont="1" applyBorder="1" applyAlignment="1" applyProtection="1">
      <alignment horizontal="right"/>
    </xf>
    <xf numFmtId="0" fontId="14" fillId="0" borderId="27" xfId="0" applyFont="1" applyBorder="1" applyAlignment="1" applyProtection="1">
      <alignment horizontal="right"/>
    </xf>
    <xf numFmtId="165" fontId="29" fillId="15" borderId="2" xfId="0" applyNumberFormat="1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7" fillId="0" borderId="2" xfId="0" applyFont="1" applyBorder="1" applyAlignment="1" applyProtection="1">
      <alignment horizontal="left" shrinkToFit="1"/>
    </xf>
    <xf numFmtId="0" fontId="27" fillId="0" borderId="3" xfId="0" applyFont="1" applyBorder="1" applyAlignment="1" applyProtection="1">
      <alignment horizontal="left" shrinkToFit="1"/>
    </xf>
    <xf numFmtId="164" fontId="2" fillId="19" borderId="1" xfId="1" applyNumberFormat="1" applyFont="1" applyFill="1" applyBorder="1" applyAlignment="1" applyProtection="1">
      <alignment horizontal="center"/>
      <protection locked="0"/>
    </xf>
    <xf numFmtId="164" fontId="2" fillId="19" borderId="2" xfId="1" applyNumberFormat="1" applyFont="1" applyFill="1" applyBorder="1" applyAlignment="1" applyProtection="1">
      <alignment horizontal="center"/>
      <protection locked="0"/>
    </xf>
    <xf numFmtId="164" fontId="2" fillId="19" borderId="3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10" fontId="13" fillId="3" borderId="1" xfId="3" applyNumberFormat="1" applyFont="1" applyFill="1" applyBorder="1" applyAlignment="1" applyProtection="1">
      <alignment horizontal="center"/>
    </xf>
    <xf numFmtId="10" fontId="13" fillId="3" borderId="2" xfId="3" applyNumberFormat="1" applyFont="1" applyFill="1" applyBorder="1" applyAlignment="1" applyProtection="1">
      <alignment horizontal="center"/>
    </xf>
    <xf numFmtId="10" fontId="13" fillId="3" borderId="3" xfId="3" applyNumberFormat="1" applyFont="1" applyFill="1" applyBorder="1" applyAlignment="1" applyProtection="1">
      <alignment horizontal="center"/>
    </xf>
    <xf numFmtId="0" fontId="3" fillId="7" borderId="26" xfId="0" applyFont="1" applyFill="1" applyBorder="1" applyAlignment="1" applyProtection="1">
      <alignment horizontal="left" wrapText="1"/>
    </xf>
    <xf numFmtId="0" fontId="3" fillId="7" borderId="28" xfId="0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17" xfId="1" applyNumberFormat="1" applyFont="1" applyFill="1" applyBorder="1" applyAlignment="1" applyProtection="1">
      <alignment horizontal="center"/>
    </xf>
    <xf numFmtId="0" fontId="3" fillId="7" borderId="10" xfId="0" applyFont="1" applyFill="1" applyBorder="1" applyAlignment="1" applyProtection="1">
      <alignment horizontal="left" wrapText="1"/>
    </xf>
    <xf numFmtId="0" fontId="3" fillId="7" borderId="11" xfId="0" applyFont="1" applyFill="1" applyBorder="1" applyAlignment="1" applyProtection="1">
      <alignment horizontal="left" wrapText="1"/>
    </xf>
    <xf numFmtId="0" fontId="2" fillId="19" borderId="1" xfId="0" applyFont="1" applyFill="1" applyBorder="1" applyAlignment="1" applyProtection="1">
      <alignment horizontal="left"/>
      <protection locked="0"/>
    </xf>
    <xf numFmtId="0" fontId="2" fillId="19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/>
    </xf>
    <xf numFmtId="168" fontId="13" fillId="18" borderId="20" xfId="2" applyNumberFormat="1" applyFont="1" applyFill="1" applyBorder="1" applyAlignment="1">
      <alignment horizontal="center"/>
    </xf>
    <xf numFmtId="168" fontId="13" fillId="18" borderId="27" xfId="2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0" fontId="2" fillId="19" borderId="29" xfId="0" applyFont="1" applyFill="1" applyBorder="1" applyAlignment="1" applyProtection="1">
      <alignment horizontal="left" vertical="center"/>
      <protection locked="0"/>
    </xf>
    <xf numFmtId="0" fontId="2" fillId="19" borderId="9" xfId="0" applyFont="1" applyFill="1" applyBorder="1" applyAlignment="1" applyProtection="1">
      <alignment horizontal="left" vertical="center"/>
      <protection locked="0"/>
    </xf>
    <xf numFmtId="0" fontId="2" fillId="19" borderId="13" xfId="0" applyFont="1" applyFill="1" applyBorder="1" applyAlignment="1" applyProtection="1">
      <alignment horizontal="left" vertical="center"/>
      <protection locked="0"/>
    </xf>
    <xf numFmtId="0" fontId="2" fillId="19" borderId="34" xfId="0" applyFont="1" applyFill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wrapText="1"/>
    </xf>
    <xf numFmtId="0" fontId="26" fillId="0" borderId="16" xfId="0" applyFont="1" applyBorder="1" applyAlignment="1" applyProtection="1">
      <alignment horizontal="left" wrapText="1"/>
    </xf>
    <xf numFmtId="0" fontId="26" fillId="0" borderId="31" xfId="0" applyFont="1" applyBorder="1" applyAlignment="1" applyProtection="1">
      <alignment horizontal="left" wrapText="1"/>
    </xf>
    <xf numFmtId="164" fontId="3" fillId="15" borderId="47" xfId="1" applyNumberFormat="1" applyFont="1" applyFill="1" applyBorder="1" applyAlignment="1" applyProtection="1">
      <alignment horizontal="center" vertical="top" wrapText="1"/>
    </xf>
    <xf numFmtId="164" fontId="3" fillId="15" borderId="29" xfId="1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166" fontId="2" fillId="0" borderId="5" xfId="1" applyNumberFormat="1" applyFont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6" fontId="2" fillId="0" borderId="4" xfId="1" applyNumberFormat="1" applyFont="1" applyBorder="1" applyAlignment="1" applyProtection="1">
      <alignment horizontal="center"/>
    </xf>
    <xf numFmtId="166" fontId="2" fillId="0" borderId="10" xfId="1" applyNumberFormat="1" applyFont="1" applyBorder="1" applyAlignment="1" applyProtection="1">
      <alignment horizontal="center"/>
    </xf>
    <xf numFmtId="166" fontId="2" fillId="0" borderId="9" xfId="1" applyNumberFormat="1" applyFont="1" applyBorder="1" applyAlignment="1" applyProtection="1">
      <alignment horizontal="center"/>
    </xf>
    <xf numFmtId="166" fontId="2" fillId="0" borderId="11" xfId="1" applyNumberFormat="1" applyFont="1" applyBorder="1" applyAlignment="1" applyProtection="1">
      <alignment horizontal="center"/>
    </xf>
    <xf numFmtId="14" fontId="2" fillId="19" borderId="55" xfId="1" applyNumberFormat="1" applyFont="1" applyFill="1" applyBorder="1" applyAlignment="1" applyProtection="1">
      <alignment horizontal="center" vertical="center"/>
      <protection locked="0"/>
    </xf>
    <xf numFmtId="164" fontId="2" fillId="0" borderId="32" xfId="1" applyNumberFormat="1" applyFont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4" fontId="3" fillId="0" borderId="29" xfId="1" applyNumberFormat="1" applyFont="1" applyBorder="1" applyAlignment="1" applyProtection="1">
      <alignment horizontal="center" vertical="top" wrapText="1"/>
    </xf>
    <xf numFmtId="164" fontId="3" fillId="0" borderId="49" xfId="1" applyNumberFormat="1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9" fillId="19" borderId="1" xfId="0" applyFont="1" applyFill="1" applyBorder="1" applyAlignment="1" applyProtection="1">
      <alignment horizontal="left"/>
      <protection locked="0"/>
    </xf>
    <xf numFmtId="0" fontId="9" fillId="19" borderId="3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 wrapText="1"/>
    </xf>
    <xf numFmtId="164" fontId="3" fillId="0" borderId="13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2" fillId="2" borderId="6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27" fillId="0" borderId="3" xfId="0" applyNumberFormat="1" applyFont="1" applyBorder="1" applyAlignment="1" applyProtection="1">
      <alignment horizontal="left"/>
      <protection locked="0"/>
    </xf>
    <xf numFmtId="3" fontId="27" fillId="0" borderId="2" xfId="0" applyNumberFormat="1" applyFont="1" applyBorder="1" applyAlignment="1">
      <alignment horizontal="left"/>
    </xf>
    <xf numFmtId="0" fontId="28" fillId="0" borderId="10" xfId="0" applyFont="1" applyBorder="1" applyAlignment="1" applyProtection="1">
      <alignment horizontal="right"/>
      <protection locked="0"/>
    </xf>
    <xf numFmtId="0" fontId="28" fillId="0" borderId="9" xfId="0" applyFont="1" applyBorder="1" applyAlignment="1" applyProtection="1">
      <alignment horizontal="right"/>
      <protection locked="0"/>
    </xf>
    <xf numFmtId="0" fontId="27" fillId="15" borderId="2" xfId="0" applyFont="1" applyFill="1" applyBorder="1" applyAlignment="1" applyProtection="1">
      <alignment horizontal="center"/>
      <protection locked="0"/>
    </xf>
    <xf numFmtId="0" fontId="27" fillId="15" borderId="3" xfId="0" applyFont="1" applyFill="1" applyBorder="1" applyAlignment="1" applyProtection="1">
      <alignment horizontal="center"/>
      <protection locked="0"/>
    </xf>
    <xf numFmtId="165" fontId="29" fillId="15" borderId="2" xfId="0" applyNumberFormat="1" applyFont="1" applyFill="1" applyBorder="1" applyAlignment="1" applyProtection="1">
      <alignment horizontal="left"/>
      <protection locked="0"/>
    </xf>
    <xf numFmtId="0" fontId="9" fillId="19" borderId="2" xfId="0" applyFont="1" applyFill="1" applyBorder="1" applyAlignment="1" applyProtection="1">
      <alignment horizontal="left"/>
      <protection locked="0"/>
    </xf>
    <xf numFmtId="164" fontId="3" fillId="0" borderId="14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27" fillId="15" borderId="2" xfId="0" applyFont="1" applyFill="1" applyBorder="1" applyAlignment="1" applyProtection="1">
      <alignment horizontal="center"/>
    </xf>
    <xf numFmtId="0" fontId="27" fillId="15" borderId="3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left" wrapText="1"/>
    </xf>
    <xf numFmtId="0" fontId="11" fillId="19" borderId="1" xfId="0" applyFont="1" applyFill="1" applyBorder="1" applyAlignment="1" applyProtection="1">
      <alignment horizontal="left"/>
      <protection locked="0"/>
    </xf>
    <xf numFmtId="0" fontId="11" fillId="19" borderId="3" xfId="0" applyFont="1" applyFill="1" applyBorder="1" applyAlignment="1" applyProtection="1">
      <alignment horizontal="left"/>
      <protection locked="0"/>
    </xf>
    <xf numFmtId="164" fontId="2" fillId="0" borderId="41" xfId="1" applyNumberFormat="1" applyFont="1" applyBorder="1" applyAlignment="1" applyProtection="1">
      <alignment horizontal="right" vertical="top" wrapText="1"/>
    </xf>
    <xf numFmtId="164" fontId="2" fillId="0" borderId="29" xfId="1" applyNumberFormat="1" applyFont="1" applyBorder="1" applyAlignment="1" applyProtection="1">
      <alignment horizontal="right" vertical="top" wrapText="1"/>
    </xf>
    <xf numFmtId="0" fontId="27" fillId="0" borderId="2" xfId="0" applyFont="1" applyBorder="1" applyAlignment="1" applyProtection="1">
      <alignment horizontal="left"/>
    </xf>
    <xf numFmtId="0" fontId="27" fillId="0" borderId="3" xfId="0" applyFont="1" applyBorder="1" applyAlignment="1" applyProtection="1">
      <alignment horizontal="left"/>
    </xf>
    <xf numFmtId="164" fontId="3" fillId="18" borderId="38" xfId="1" applyNumberFormat="1" applyFont="1" applyFill="1" applyBorder="1" applyAlignment="1" applyProtection="1">
      <alignment horizontal="center" vertical="center"/>
    </xf>
    <xf numFmtId="164" fontId="3" fillId="18" borderId="34" xfId="1" applyNumberFormat="1" applyFont="1" applyFill="1" applyBorder="1" applyAlignment="1" applyProtection="1">
      <alignment horizontal="center" vertical="center"/>
    </xf>
    <xf numFmtId="164" fontId="3" fillId="18" borderId="36" xfId="1" applyNumberFormat="1" applyFont="1" applyFill="1" applyBorder="1" applyAlignment="1" applyProtection="1">
      <alignment horizontal="center" vertical="center" wrapText="1"/>
    </xf>
    <xf numFmtId="164" fontId="3" fillId="18" borderId="0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right"/>
    </xf>
    <xf numFmtId="0" fontId="17" fillId="0" borderId="14" xfId="0" applyFont="1" applyBorder="1" applyAlignment="1" applyProtection="1">
      <alignment horizontal="right"/>
    </xf>
    <xf numFmtId="43" fontId="16" fillId="0" borderId="2" xfId="1" applyNumberFormat="1" applyFont="1" applyFill="1" applyBorder="1" applyAlignment="1" applyProtection="1">
      <alignment horizontal="center"/>
    </xf>
    <xf numFmtId="0" fontId="2" fillId="19" borderId="29" xfId="0" applyFont="1" applyFill="1" applyBorder="1" applyAlignment="1" applyProtection="1">
      <alignment horizontal="center" vertical="center"/>
      <protection locked="0"/>
    </xf>
    <xf numFmtId="0" fontId="2" fillId="19" borderId="34" xfId="0" applyFont="1" applyFill="1" applyBorder="1" applyAlignment="1" applyProtection="1">
      <alignment horizontal="center" vertical="center"/>
      <protection locked="0"/>
    </xf>
    <xf numFmtId="0" fontId="3" fillId="16" borderId="1" xfId="0" applyFont="1" applyFill="1" applyBorder="1" applyAlignment="1" applyProtection="1">
      <alignment horizontal="right"/>
    </xf>
    <xf numFmtId="0" fontId="3" fillId="16" borderId="3" xfId="0" applyFont="1" applyFill="1" applyBorder="1" applyAlignment="1" applyProtection="1">
      <alignment horizontal="right"/>
    </xf>
    <xf numFmtId="0" fontId="11" fillId="19" borderId="1" xfId="0" applyFont="1" applyFill="1" applyBorder="1" applyAlignment="1" applyProtection="1">
      <alignment horizontal="left"/>
    </xf>
    <xf numFmtId="0" fontId="11" fillId="19" borderId="3" xfId="0" applyFont="1" applyFill="1" applyBorder="1" applyAlignment="1" applyProtection="1">
      <alignment horizontal="left"/>
    </xf>
    <xf numFmtId="168" fontId="13" fillId="18" borderId="35" xfId="2" applyNumberFormat="1" applyFont="1" applyFill="1" applyBorder="1" applyAlignment="1" applyProtection="1">
      <alignment horizontal="center"/>
    </xf>
    <xf numFmtId="168" fontId="13" fillId="18" borderId="46" xfId="2" applyNumberFormat="1" applyFont="1" applyFill="1" applyBorder="1" applyAlignment="1" applyProtection="1">
      <alignment horizontal="center"/>
    </xf>
    <xf numFmtId="9" fontId="3" fillId="3" borderId="20" xfId="3" applyFont="1" applyFill="1" applyBorder="1" applyAlignment="1" applyProtection="1">
      <alignment horizontal="center"/>
    </xf>
    <xf numFmtId="9" fontId="3" fillId="3" borderId="27" xfId="3" applyFont="1" applyFill="1" applyBorder="1" applyAlignment="1" applyProtection="1">
      <alignment horizontal="center"/>
    </xf>
    <xf numFmtId="164" fontId="3" fillId="18" borderId="36" xfId="1" applyNumberFormat="1" applyFont="1" applyFill="1" applyBorder="1" applyAlignment="1" applyProtection="1">
      <alignment horizontal="right" vertical="center" wrapText="1"/>
    </xf>
    <xf numFmtId="164" fontId="3" fillId="18" borderId="0" xfId="1" applyNumberFormat="1" applyFont="1" applyFill="1" applyBorder="1" applyAlignment="1" applyProtection="1">
      <alignment horizontal="right" vertical="center" wrapText="1"/>
    </xf>
    <xf numFmtId="164" fontId="3" fillId="18" borderId="41" xfId="1" applyNumberFormat="1" applyFont="1" applyFill="1" applyBorder="1" applyAlignment="1" applyProtection="1">
      <alignment horizontal="left" vertical="center" wrapText="1"/>
    </xf>
    <xf numFmtId="164" fontId="3" fillId="18" borderId="29" xfId="1" applyNumberFormat="1" applyFont="1" applyFill="1" applyBorder="1" applyAlignment="1" applyProtection="1">
      <alignment horizontal="left" vertical="center" wrapText="1"/>
    </xf>
    <xf numFmtId="164" fontId="3" fillId="18" borderId="36" xfId="1" applyNumberFormat="1" applyFont="1" applyFill="1" applyBorder="1" applyAlignment="1" applyProtection="1">
      <alignment horizontal="left" vertical="center" wrapText="1"/>
    </xf>
    <xf numFmtId="164" fontId="3" fillId="18" borderId="0" xfId="1" applyNumberFormat="1" applyFont="1" applyFill="1" applyBorder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pageSetUpPr autoPageBreaks="0"/>
  </sheetPr>
  <dimension ref="A1:AF125"/>
  <sheetViews>
    <sheetView showGridLines="0" tabSelected="1" zoomScale="70" zoomScaleNormal="70" zoomScaleSheetLayoutView="75" workbookViewId="0">
      <selection activeCell="A6" sqref="A6"/>
    </sheetView>
  </sheetViews>
  <sheetFormatPr defaultColWidth="6.765625" defaultRowHeight="15.5" x14ac:dyDescent="0.35"/>
  <cols>
    <col min="1" max="1" width="2.84375" style="429" customWidth="1"/>
    <col min="2" max="2" width="21" style="429" customWidth="1"/>
    <col min="3" max="3" width="20.53515625" style="429" customWidth="1"/>
    <col min="4" max="9" width="10.69140625" style="429" customWidth="1"/>
    <col min="10" max="10" width="11.53515625" style="429" customWidth="1"/>
    <col min="11" max="11" width="4.53515625" style="429" customWidth="1"/>
    <col min="12" max="12" width="21" style="429" customWidth="1"/>
    <col min="13" max="13" width="20.53515625" style="429" customWidth="1"/>
    <col min="14" max="20" width="10.69140625" style="429" customWidth="1"/>
    <col min="21" max="21" width="6.765625" style="429"/>
    <col min="22" max="22" width="21" style="429" customWidth="1"/>
    <col min="23" max="23" width="6.765625" style="429"/>
    <col min="24" max="24" width="13.23046875" style="429" customWidth="1"/>
    <col min="25" max="32" width="10.53515625" style="429" customWidth="1"/>
    <col min="33" max="16384" width="6.765625" style="429"/>
  </cols>
  <sheetData>
    <row r="1" spans="1:32" s="381" customFormat="1" ht="18.5" x14ac:dyDescent="0.45">
      <c r="B1" s="382" t="s">
        <v>113</v>
      </c>
      <c r="C1" s="383"/>
      <c r="D1" s="383"/>
      <c r="E1" s="383"/>
      <c r="F1" s="383"/>
      <c r="G1" s="383"/>
      <c r="H1" s="383"/>
      <c r="I1" s="383"/>
      <c r="J1" s="383"/>
      <c r="L1" s="382" t="s">
        <v>113</v>
      </c>
      <c r="M1" s="383"/>
      <c r="N1" s="383"/>
      <c r="O1" s="383"/>
      <c r="P1" s="383"/>
      <c r="Q1" s="383"/>
      <c r="R1" s="383"/>
      <c r="S1" s="383"/>
      <c r="T1" s="383"/>
      <c r="V1" s="382" t="s">
        <v>113</v>
      </c>
      <c r="W1" s="382"/>
      <c r="X1" s="384"/>
      <c r="Y1" s="551" t="s">
        <v>227</v>
      </c>
      <c r="Z1" s="551"/>
      <c r="AA1" s="551"/>
      <c r="AB1" s="384"/>
      <c r="AC1" s="385" t="s">
        <v>233</v>
      </c>
      <c r="AD1" s="386"/>
      <c r="AE1" s="386"/>
      <c r="AF1" s="384"/>
    </row>
    <row r="2" spans="1:32" s="381" customFormat="1" ht="30.75" customHeight="1" x14ac:dyDescent="0.45">
      <c r="A2" s="387"/>
      <c r="B2" s="388" t="s">
        <v>254</v>
      </c>
      <c r="C2" s="389"/>
      <c r="D2" s="389"/>
      <c r="E2" s="595" t="s">
        <v>175</v>
      </c>
      <c r="F2" s="596"/>
      <c r="G2" s="596"/>
      <c r="H2" s="597"/>
      <c r="J2" s="390"/>
      <c r="K2" s="387"/>
      <c r="L2" s="388" t="str">
        <f>+B2</f>
        <v>PROJECT BUDGET - July 1, 2022  through June 30, 2023</v>
      </c>
      <c r="M2" s="389"/>
      <c r="N2" s="389"/>
      <c r="O2" s="598" t="s">
        <v>248</v>
      </c>
      <c r="P2" s="599"/>
      <c r="Q2" s="599"/>
      <c r="R2" s="600"/>
      <c r="S2" s="391"/>
      <c r="T2" s="390"/>
      <c r="U2" s="387"/>
      <c r="V2" s="388" t="str">
        <f>+L2</f>
        <v>PROJECT BUDGET - July 1, 2022  through June 30, 2023</v>
      </c>
      <c r="W2" s="388"/>
      <c r="X2" s="384"/>
      <c r="Y2" s="384"/>
      <c r="Z2" s="392"/>
      <c r="AA2" s="384"/>
      <c r="AB2" s="393">
        <v>44743</v>
      </c>
      <c r="AC2" s="393">
        <v>45107</v>
      </c>
      <c r="AD2" s="384"/>
      <c r="AE2" s="384"/>
      <c r="AF2" s="384"/>
    </row>
    <row r="3" spans="1:32" s="381" customFormat="1" ht="13.5" customHeight="1" x14ac:dyDescent="0.45">
      <c r="A3" s="387"/>
      <c r="B3" s="388"/>
      <c r="C3" s="389"/>
      <c r="D3" s="389"/>
      <c r="E3" s="394"/>
      <c r="F3" s="394"/>
      <c r="G3" s="391"/>
      <c r="H3" s="391"/>
      <c r="I3" s="391"/>
      <c r="J3" s="390"/>
      <c r="K3" s="387"/>
      <c r="L3" s="388"/>
      <c r="M3" s="389"/>
      <c r="N3" s="389"/>
      <c r="O3" s="394"/>
      <c r="P3" s="394"/>
      <c r="Q3" s="391"/>
      <c r="R3" s="391"/>
      <c r="S3" s="391"/>
      <c r="T3" s="390"/>
      <c r="U3" s="387"/>
      <c r="V3" s="388"/>
      <c r="W3" s="388"/>
      <c r="X3" s="395"/>
      <c r="Y3" s="395"/>
      <c r="Z3" s="396"/>
      <c r="AA3" s="395"/>
      <c r="AB3" s="395"/>
      <c r="AC3" s="395"/>
      <c r="AD3" s="395"/>
      <c r="AE3" s="395"/>
      <c r="AF3" s="395"/>
    </row>
    <row r="4" spans="1:32" s="381" customFormat="1" ht="9.75" customHeight="1" x14ac:dyDescent="0.35">
      <c r="A4" s="387"/>
      <c r="B4" s="397"/>
      <c r="C4" s="397"/>
      <c r="D4" s="397"/>
      <c r="E4" s="398"/>
      <c r="F4" s="399"/>
      <c r="G4" s="400"/>
      <c r="H4" s="401"/>
      <c r="I4" s="402"/>
      <c r="J4" s="403"/>
      <c r="K4" s="387"/>
      <c r="L4" s="397"/>
      <c r="M4" s="397"/>
      <c r="N4" s="397"/>
      <c r="O4" s="398"/>
      <c r="P4" s="399"/>
      <c r="Q4" s="400"/>
      <c r="R4" s="401"/>
      <c r="S4" s="402"/>
      <c r="T4" s="403"/>
      <c r="U4" s="387"/>
      <c r="AD4" s="384"/>
      <c r="AE4" s="384"/>
      <c r="AF4" s="384"/>
    </row>
    <row r="5" spans="1:32" s="381" customFormat="1" ht="42" customHeight="1" x14ac:dyDescent="0.35">
      <c r="A5" s="387"/>
      <c r="B5" s="404" t="s">
        <v>249</v>
      </c>
      <c r="C5" s="591">
        <f>+W5</f>
        <v>0</v>
      </c>
      <c r="D5" s="592" t="e">
        <f>LEFT(#REF!,FIND(" ",#REF!))&amp;MID(#REF!,FIND(" ",#REF!,1)+1,LEN(#REF!))</f>
        <v>#REF!</v>
      </c>
      <c r="E5" s="592" t="e">
        <f>LEFT(#REF!,FIND(" ",#REF!))&amp;MID(#REF!,FIND(" ",#REF!,1)+1,LEN(#REF!))</f>
        <v>#REF!</v>
      </c>
      <c r="F5" s="592" t="e">
        <f>LEFT(#REF!,FIND(" ",#REF!))&amp;MID(#REF!,FIND(" ",#REF!,1)+1,LEN(#REF!))</f>
        <v>#REF!</v>
      </c>
      <c r="G5" s="592" t="e">
        <f>LEFT(#REF!,FIND(" ",#REF!))&amp;MID(#REF!,FIND(" ",#REF!,1)+1,LEN(#REF!))</f>
        <v>#REF!</v>
      </c>
      <c r="H5" s="592" t="e">
        <f>LEFT(#REF!,FIND(" ",#REF!))&amp;MID(#REF!,FIND(" ",#REF!,1)+1,LEN(#REF!))</f>
        <v>#REF!</v>
      </c>
      <c r="I5" s="592" t="e">
        <f>LEFT(#REF!,FIND(" ",#REF!))&amp;MID(#REF!,FIND(" ",#REF!,1)+1,LEN(#REF!))</f>
        <v>#REF!</v>
      </c>
      <c r="J5" s="592" t="e">
        <f>LEFT(#REF!,FIND(" ",#REF!))&amp;MID(#REF!,FIND(" ",#REF!,1)+1,LEN(#REF!))</f>
        <v>#REF!</v>
      </c>
      <c r="K5" s="387"/>
      <c r="L5" s="404" t="s">
        <v>247</v>
      </c>
      <c r="M5" s="591">
        <f>+W5</f>
        <v>0</v>
      </c>
      <c r="N5" s="593" t="e">
        <f>LEFT(#REF!,FIND(" ",#REF!))&amp;MID(#REF!,FIND(" ",#REF!,1)+1,LEN(#REF!))</f>
        <v>#REF!</v>
      </c>
      <c r="O5" s="593" t="e">
        <f>LEFT(#REF!,FIND(" ",#REF!))&amp;MID(#REF!,FIND(" ",#REF!,1)+1,LEN(#REF!))</f>
        <v>#REF!</v>
      </c>
      <c r="P5" s="593" t="e">
        <f>LEFT(#REF!,FIND(" ",#REF!))&amp;MID(#REF!,FIND(" ",#REF!,1)+1,LEN(#REF!))</f>
        <v>#REF!</v>
      </c>
      <c r="Q5" s="593" t="e">
        <f>LEFT(#REF!,FIND(" ",#REF!))&amp;MID(#REF!,FIND(" ",#REF!,1)+1,LEN(#REF!))</f>
        <v>#REF!</v>
      </c>
      <c r="R5" s="593" t="e">
        <f>LEFT(#REF!,FIND(" ",#REF!))&amp;MID(#REF!,FIND(" ",#REF!,1)+1,LEN(#REF!))</f>
        <v>#REF!</v>
      </c>
      <c r="S5" s="593" t="e">
        <f>LEFT(#REF!,FIND(" ",#REF!))&amp;MID(#REF!,FIND(" ",#REF!,1)+1,LEN(#REF!))</f>
        <v>#REF!</v>
      </c>
      <c r="T5" s="593" t="e">
        <f>LEFT(#REF!,FIND(" ",#REF!))&amp;MID(#REF!,FIND(" ",#REF!,1)+1,LEN(#REF!))</f>
        <v>#REF!</v>
      </c>
      <c r="U5" s="387"/>
      <c r="V5" s="405" t="s">
        <v>250</v>
      </c>
      <c r="W5" s="594"/>
      <c r="X5" s="594"/>
      <c r="Y5" s="594"/>
      <c r="Z5" s="594"/>
      <c r="AA5" s="594"/>
      <c r="AB5" s="594"/>
      <c r="AC5" s="594"/>
      <c r="AD5" s="594"/>
      <c r="AE5" s="384"/>
      <c r="AF5" s="384"/>
    </row>
    <row r="6" spans="1:32" s="381" customFormat="1" ht="27.75" customHeight="1" x14ac:dyDescent="0.35">
      <c r="A6" s="387"/>
      <c r="B6" s="583" t="s">
        <v>253</v>
      </c>
      <c r="C6" s="560"/>
      <c r="D6" s="406" t="s">
        <v>178</v>
      </c>
      <c r="E6" s="407" t="s">
        <v>179</v>
      </c>
      <c r="F6" s="584" t="s">
        <v>115</v>
      </c>
      <c r="G6" s="584"/>
      <c r="H6" s="585"/>
      <c r="I6" s="586"/>
      <c r="J6" s="587"/>
      <c r="K6" s="387"/>
      <c r="L6" s="583" t="s">
        <v>252</v>
      </c>
      <c r="M6" s="560"/>
      <c r="N6" s="406" t="s">
        <v>178</v>
      </c>
      <c r="O6" s="407" t="s">
        <v>179</v>
      </c>
      <c r="P6" s="584" t="s">
        <v>115</v>
      </c>
      <c r="Q6" s="584"/>
      <c r="R6" s="585">
        <f>+AA6</f>
        <v>0</v>
      </c>
      <c r="S6" s="586"/>
      <c r="T6" s="587"/>
      <c r="U6" s="387"/>
      <c r="V6" s="572" t="s">
        <v>114</v>
      </c>
      <c r="W6" s="547">
        <f>+C6+M6</f>
        <v>0</v>
      </c>
      <c r="X6" s="547"/>
      <c r="Y6" s="548" t="s">
        <v>242</v>
      </c>
      <c r="Z6" s="548"/>
      <c r="AA6" s="552"/>
      <c r="AB6" s="552"/>
      <c r="AC6" s="552"/>
      <c r="AD6" s="552"/>
      <c r="AE6" s="384"/>
      <c r="AF6" s="384"/>
    </row>
    <row r="7" spans="1:32" s="381" customFormat="1" ht="27.75" customHeight="1" x14ac:dyDescent="0.35">
      <c r="A7" s="387"/>
      <c r="B7" s="583"/>
      <c r="C7" s="560"/>
      <c r="D7" s="408">
        <f>IFERROR(+D50/C6,0)</f>
        <v>0</v>
      </c>
      <c r="E7" s="408">
        <f>IFERROR(+E50/C6,0)</f>
        <v>0</v>
      </c>
      <c r="F7" s="584" t="s">
        <v>116</v>
      </c>
      <c r="G7" s="584"/>
      <c r="H7" s="588">
        <f>+R7</f>
        <v>0</v>
      </c>
      <c r="I7" s="589"/>
      <c r="J7" s="590"/>
      <c r="K7" s="387"/>
      <c r="L7" s="583"/>
      <c r="M7" s="560"/>
      <c r="N7" s="408">
        <f>IFERROR(+N50/M6,0)</f>
        <v>0</v>
      </c>
      <c r="O7" s="408">
        <f>IFERROR(+O50/M6,0)</f>
        <v>0</v>
      </c>
      <c r="P7" s="584" t="s">
        <v>116</v>
      </c>
      <c r="Q7" s="584"/>
      <c r="R7" s="588">
        <f>+AA7</f>
        <v>0</v>
      </c>
      <c r="S7" s="589"/>
      <c r="T7" s="590"/>
      <c r="U7" s="387"/>
      <c r="V7" s="573"/>
      <c r="W7" s="547"/>
      <c r="X7" s="547"/>
      <c r="Y7" s="548" t="s">
        <v>243</v>
      </c>
      <c r="Z7" s="548"/>
      <c r="AA7" s="552"/>
      <c r="AB7" s="552"/>
      <c r="AC7" s="552"/>
      <c r="AD7" s="552"/>
      <c r="AE7" s="384"/>
      <c r="AF7" s="384"/>
    </row>
    <row r="8" spans="1:32" s="381" customFormat="1" ht="24" customHeight="1" x14ac:dyDescent="0.35">
      <c r="A8" s="387"/>
      <c r="B8" s="580" t="s">
        <v>117</v>
      </c>
      <c r="C8" s="580"/>
      <c r="D8" s="582" t="s">
        <v>118</v>
      </c>
      <c r="E8" s="409" t="s">
        <v>119</v>
      </c>
      <c r="F8" s="576" t="s">
        <v>120</v>
      </c>
      <c r="G8" s="577"/>
      <c r="H8" s="578" t="s">
        <v>121</v>
      </c>
      <c r="I8" s="579"/>
      <c r="J8" s="410" t="s">
        <v>122</v>
      </c>
      <c r="K8" s="387"/>
      <c r="L8" s="580" t="s">
        <v>117</v>
      </c>
      <c r="M8" s="580"/>
      <c r="N8" s="582" t="s">
        <v>144</v>
      </c>
      <c r="O8" s="409" t="s">
        <v>119</v>
      </c>
      <c r="P8" s="576" t="s">
        <v>120</v>
      </c>
      <c r="Q8" s="577"/>
      <c r="R8" s="578" t="s">
        <v>121</v>
      </c>
      <c r="S8" s="579"/>
      <c r="T8" s="410" t="s">
        <v>122</v>
      </c>
      <c r="U8" s="387"/>
      <c r="V8" s="405" t="s">
        <v>238</v>
      </c>
      <c r="W8" s="560" t="s">
        <v>255</v>
      </c>
      <c r="X8" s="560"/>
      <c r="Y8" s="548" t="s">
        <v>244</v>
      </c>
      <c r="Z8" s="548"/>
      <c r="AA8" s="559"/>
      <c r="AB8" s="559"/>
      <c r="AC8" s="559"/>
      <c r="AD8" s="559"/>
      <c r="AE8" s="384"/>
      <c r="AF8" s="384"/>
    </row>
    <row r="9" spans="1:32" s="381" customFormat="1" ht="24" customHeight="1" x14ac:dyDescent="0.35">
      <c r="A9" s="387"/>
      <c r="B9" s="581"/>
      <c r="C9" s="581"/>
      <c r="D9" s="582"/>
      <c r="E9" s="411" t="s">
        <v>123</v>
      </c>
      <c r="F9" s="412" t="s">
        <v>124</v>
      </c>
      <c r="G9" s="412" t="s">
        <v>125</v>
      </c>
      <c r="H9" s="413" t="s">
        <v>124</v>
      </c>
      <c r="I9" s="413" t="s">
        <v>125</v>
      </c>
      <c r="J9" s="414" t="s">
        <v>126</v>
      </c>
      <c r="K9" s="387"/>
      <c r="L9" s="581"/>
      <c r="M9" s="581"/>
      <c r="N9" s="582"/>
      <c r="O9" s="411" t="s">
        <v>123</v>
      </c>
      <c r="P9" s="412" t="s">
        <v>124</v>
      </c>
      <c r="Q9" s="412" t="s">
        <v>125</v>
      </c>
      <c r="R9" s="413" t="s">
        <v>124</v>
      </c>
      <c r="S9" s="413" t="s">
        <v>125</v>
      </c>
      <c r="T9" s="414" t="s">
        <v>126</v>
      </c>
      <c r="U9" s="387"/>
      <c r="V9" s="415"/>
      <c r="W9" s="416"/>
      <c r="X9" s="384"/>
      <c r="Y9" s="384"/>
      <c r="Z9" s="384"/>
      <c r="AA9" s="384"/>
      <c r="AB9" s="384"/>
      <c r="AC9" s="384"/>
      <c r="AD9" s="384"/>
      <c r="AE9" s="384"/>
      <c r="AF9" s="384"/>
    </row>
    <row r="10" spans="1:32" s="381" customFormat="1" ht="18" customHeight="1" x14ac:dyDescent="0.35">
      <c r="A10" s="387"/>
      <c r="B10" s="574" t="s">
        <v>127</v>
      </c>
      <c r="C10" s="575"/>
      <c r="D10" s="417"/>
      <c r="E10" s="418"/>
      <c r="F10" s="418"/>
      <c r="G10" s="418"/>
      <c r="H10" s="419"/>
      <c r="I10" s="419"/>
      <c r="J10" s="420"/>
      <c r="K10" s="387"/>
      <c r="L10" s="574" t="s">
        <v>127</v>
      </c>
      <c r="M10" s="575"/>
      <c r="N10" s="417"/>
      <c r="O10" s="418"/>
      <c r="P10" s="418"/>
      <c r="Q10" s="418"/>
      <c r="R10" s="419"/>
      <c r="S10" s="419"/>
      <c r="T10" s="420"/>
      <c r="U10" s="387"/>
      <c r="V10" s="421"/>
      <c r="W10" s="422"/>
      <c r="X10" s="549" t="s">
        <v>176</v>
      </c>
      <c r="Y10" s="549"/>
      <c r="Z10" s="549"/>
      <c r="AA10" s="549"/>
      <c r="AB10" s="550"/>
      <c r="AC10" s="563" t="s">
        <v>177</v>
      </c>
      <c r="AD10" s="564"/>
      <c r="AE10" s="423"/>
      <c r="AF10" s="384"/>
    </row>
    <row r="11" spans="1:32" ht="18" customHeight="1" x14ac:dyDescent="0.35">
      <c r="A11" s="424"/>
      <c r="B11" s="425" t="s">
        <v>134</v>
      </c>
      <c r="C11" s="426"/>
      <c r="D11" s="427">
        <f>SUM(E11:J11)</f>
        <v>0</v>
      </c>
      <c r="E11" s="428"/>
      <c r="F11" s="428"/>
      <c r="G11" s="428"/>
      <c r="H11" s="428"/>
      <c r="I11" s="428"/>
      <c r="J11" s="428"/>
      <c r="K11" s="424"/>
      <c r="L11" s="425" t="str">
        <f>+B11</f>
        <v>Admin/Fiscal</v>
      </c>
      <c r="M11" s="426">
        <f>+C11</f>
        <v>0</v>
      </c>
      <c r="N11" s="427">
        <f t="shared" ref="N11:N18" si="0">SUM(O11:T11)</f>
        <v>0</v>
      </c>
      <c r="O11" s="428"/>
      <c r="P11" s="428"/>
      <c r="Q11" s="428"/>
      <c r="R11" s="428"/>
      <c r="S11" s="428"/>
      <c r="T11" s="428"/>
      <c r="U11" s="424"/>
      <c r="V11" s="422"/>
      <c r="W11" s="422"/>
      <c r="X11" s="384"/>
      <c r="Y11" s="384"/>
      <c r="Z11" s="384"/>
      <c r="AA11" s="384"/>
      <c r="AB11" s="384"/>
      <c r="AC11" s="384"/>
      <c r="AD11" s="384"/>
      <c r="AE11" s="384"/>
      <c r="AF11" s="384"/>
    </row>
    <row r="12" spans="1:32" ht="18" customHeight="1" x14ac:dyDescent="0.35">
      <c r="A12" s="424"/>
      <c r="B12" s="425" t="s">
        <v>208</v>
      </c>
      <c r="C12" s="426"/>
      <c r="D12" s="427">
        <f t="shared" ref="D12:D18" si="1">SUM(E12:J12)</f>
        <v>0</v>
      </c>
      <c r="E12" s="428"/>
      <c r="F12" s="428"/>
      <c r="G12" s="428"/>
      <c r="H12" s="428"/>
      <c r="I12" s="428"/>
      <c r="J12" s="428"/>
      <c r="K12" s="424"/>
      <c r="L12" s="425" t="str">
        <f t="shared" ref="L12:L18" si="2">+B12</f>
        <v>Site/ HDM/MOW Coordinator</v>
      </c>
      <c r="M12" s="426">
        <f t="shared" ref="M12:M18" si="3">+C12</f>
        <v>0</v>
      </c>
      <c r="N12" s="427">
        <f t="shared" si="0"/>
        <v>0</v>
      </c>
      <c r="O12" s="428"/>
      <c r="P12" s="428"/>
      <c r="Q12" s="428"/>
      <c r="R12" s="428"/>
      <c r="S12" s="428"/>
      <c r="T12" s="428"/>
      <c r="U12" s="424"/>
      <c r="V12" s="557" t="s">
        <v>185</v>
      </c>
      <c r="W12" s="558"/>
      <c r="X12" s="569" t="s">
        <v>187</v>
      </c>
      <c r="Y12" s="569"/>
      <c r="Z12" s="569"/>
      <c r="AA12" s="565" t="s">
        <v>186</v>
      </c>
      <c r="AB12" s="565"/>
      <c r="AC12" s="565"/>
      <c r="AD12" s="565"/>
      <c r="AE12" s="430"/>
      <c r="AF12" s="384"/>
    </row>
    <row r="13" spans="1:32" ht="18" customHeight="1" x14ac:dyDescent="0.35">
      <c r="A13" s="424"/>
      <c r="B13" s="425" t="s">
        <v>138</v>
      </c>
      <c r="C13" s="426"/>
      <c r="D13" s="427">
        <f t="shared" si="1"/>
        <v>0</v>
      </c>
      <c r="E13" s="428"/>
      <c r="F13" s="428"/>
      <c r="G13" s="428"/>
      <c r="H13" s="428"/>
      <c r="I13" s="428"/>
      <c r="J13" s="428"/>
      <c r="K13" s="424"/>
      <c r="L13" s="425" t="str">
        <f t="shared" si="2"/>
        <v>Cook</v>
      </c>
      <c r="M13" s="426">
        <f t="shared" si="3"/>
        <v>0</v>
      </c>
      <c r="N13" s="427">
        <f t="shared" si="0"/>
        <v>0</v>
      </c>
      <c r="O13" s="428"/>
      <c r="P13" s="428"/>
      <c r="Q13" s="428"/>
      <c r="R13" s="428"/>
      <c r="S13" s="428"/>
      <c r="T13" s="428"/>
      <c r="U13" s="424"/>
      <c r="V13" s="601" t="s">
        <v>212</v>
      </c>
      <c r="W13" s="602"/>
      <c r="X13" s="567"/>
      <c r="Y13" s="567"/>
      <c r="Z13" s="567"/>
      <c r="AA13" s="566"/>
      <c r="AB13" s="567"/>
      <c r="AC13" s="567"/>
      <c r="AD13" s="568"/>
    </row>
    <row r="14" spans="1:32" ht="18" customHeight="1" x14ac:dyDescent="0.35">
      <c r="A14" s="424"/>
      <c r="B14" s="425" t="s">
        <v>251</v>
      </c>
      <c r="C14" s="426"/>
      <c r="D14" s="427">
        <f t="shared" si="1"/>
        <v>0</v>
      </c>
      <c r="E14" s="428"/>
      <c r="F14" s="428"/>
      <c r="G14" s="428"/>
      <c r="H14" s="428"/>
      <c r="I14" s="428"/>
      <c r="J14" s="428"/>
      <c r="K14" s="424"/>
      <c r="L14" s="425" t="str">
        <f t="shared" si="2"/>
        <v>Staff</v>
      </c>
      <c r="M14" s="426">
        <f t="shared" si="3"/>
        <v>0</v>
      </c>
      <c r="N14" s="427">
        <f t="shared" si="0"/>
        <v>0</v>
      </c>
      <c r="O14" s="428"/>
      <c r="P14" s="428"/>
      <c r="Q14" s="428"/>
      <c r="R14" s="428"/>
      <c r="S14" s="428"/>
      <c r="T14" s="428"/>
      <c r="U14" s="424"/>
      <c r="V14" s="431"/>
      <c r="W14" s="431"/>
      <c r="X14" s="384"/>
      <c r="Y14" s="384"/>
      <c r="Z14" s="384"/>
      <c r="AA14" s="384"/>
      <c r="AB14" s="384"/>
      <c r="AC14" s="384"/>
      <c r="AD14" s="384"/>
    </row>
    <row r="15" spans="1:32" ht="18" customHeight="1" x14ac:dyDescent="0.35">
      <c r="A15" s="424"/>
      <c r="B15" s="425" t="s">
        <v>251</v>
      </c>
      <c r="C15" s="426"/>
      <c r="D15" s="427">
        <f t="shared" si="1"/>
        <v>0</v>
      </c>
      <c r="E15" s="428"/>
      <c r="F15" s="428"/>
      <c r="G15" s="428"/>
      <c r="H15" s="428"/>
      <c r="I15" s="428"/>
      <c r="J15" s="428"/>
      <c r="K15" s="424"/>
      <c r="L15" s="425" t="str">
        <f t="shared" si="2"/>
        <v>Staff</v>
      </c>
      <c r="M15" s="426">
        <f t="shared" si="3"/>
        <v>0</v>
      </c>
      <c r="N15" s="427">
        <f t="shared" si="0"/>
        <v>0</v>
      </c>
      <c r="O15" s="428"/>
      <c r="P15" s="428"/>
      <c r="Q15" s="428"/>
      <c r="R15" s="428"/>
      <c r="S15" s="428"/>
      <c r="T15" s="428"/>
      <c r="U15" s="424"/>
      <c r="V15" s="431"/>
      <c r="W15" s="384" t="s">
        <v>225</v>
      </c>
      <c r="Y15" s="384"/>
      <c r="Z15" s="384"/>
      <c r="AA15" s="384"/>
      <c r="AB15" s="384"/>
      <c r="AC15" s="384"/>
      <c r="AD15" s="384"/>
      <c r="AE15" s="384"/>
      <c r="AF15" s="384"/>
    </row>
    <row r="16" spans="1:32" ht="18" customHeight="1" x14ac:dyDescent="0.4">
      <c r="A16" s="424"/>
      <c r="B16" s="425" t="s">
        <v>197</v>
      </c>
      <c r="C16" s="426"/>
      <c r="D16" s="427">
        <f t="shared" si="1"/>
        <v>0</v>
      </c>
      <c r="E16" s="428"/>
      <c r="F16" s="428"/>
      <c r="G16" s="428"/>
      <c r="H16" s="428"/>
      <c r="I16" s="428"/>
      <c r="J16" s="428"/>
      <c r="K16" s="424"/>
      <c r="L16" s="425" t="str">
        <f t="shared" si="2"/>
        <v>Volunteers:</v>
      </c>
      <c r="M16" s="426">
        <f t="shared" si="3"/>
        <v>0</v>
      </c>
      <c r="N16" s="427">
        <f t="shared" si="0"/>
        <v>0</v>
      </c>
      <c r="O16" s="428"/>
      <c r="P16" s="428"/>
      <c r="Q16" s="428"/>
      <c r="R16" s="428"/>
      <c r="S16" s="428"/>
      <c r="T16" s="428"/>
      <c r="U16" s="424"/>
      <c r="V16" s="422" t="s">
        <v>145</v>
      </c>
      <c r="W16" s="562"/>
      <c r="X16" s="562"/>
      <c r="Y16" s="562"/>
      <c r="Z16" s="562"/>
      <c r="AA16" s="562"/>
      <c r="AB16" s="562"/>
      <c r="AC16" s="562"/>
      <c r="AD16" s="562"/>
      <c r="AF16" s="384"/>
    </row>
    <row r="17" spans="1:32" ht="18" customHeight="1" thickBot="1" x14ac:dyDescent="0.4">
      <c r="A17" s="424" t="s">
        <v>28</v>
      </c>
      <c r="B17" s="425" t="s">
        <v>197</v>
      </c>
      <c r="C17" s="426"/>
      <c r="D17" s="427">
        <f t="shared" si="1"/>
        <v>0</v>
      </c>
      <c r="E17" s="428"/>
      <c r="F17" s="428"/>
      <c r="G17" s="428"/>
      <c r="H17" s="428"/>
      <c r="I17" s="428"/>
      <c r="J17" s="428"/>
      <c r="K17" s="424"/>
      <c r="L17" s="425" t="str">
        <f t="shared" si="2"/>
        <v>Volunteers:</v>
      </c>
      <c r="M17" s="426">
        <f t="shared" si="3"/>
        <v>0</v>
      </c>
      <c r="N17" s="427">
        <f t="shared" si="0"/>
        <v>0</v>
      </c>
      <c r="O17" s="428"/>
      <c r="P17" s="428"/>
      <c r="Q17" s="428"/>
      <c r="R17" s="428"/>
      <c r="S17" s="428"/>
      <c r="T17" s="428"/>
      <c r="U17" s="424"/>
      <c r="V17" s="422"/>
      <c r="AE17" s="432"/>
    </row>
    <row r="18" spans="1:32" ht="18" customHeight="1" x14ac:dyDescent="0.35">
      <c r="A18" s="424"/>
      <c r="B18" s="425" t="s">
        <v>197</v>
      </c>
      <c r="C18" s="426"/>
      <c r="D18" s="427">
        <f t="shared" si="1"/>
        <v>0</v>
      </c>
      <c r="E18" s="428"/>
      <c r="F18" s="428"/>
      <c r="G18" s="428"/>
      <c r="H18" s="428"/>
      <c r="I18" s="428"/>
      <c r="J18" s="428"/>
      <c r="K18" s="424"/>
      <c r="L18" s="425" t="str">
        <f t="shared" si="2"/>
        <v>Volunteers:</v>
      </c>
      <c r="M18" s="426">
        <f t="shared" si="3"/>
        <v>0</v>
      </c>
      <c r="N18" s="427">
        <f t="shared" si="0"/>
        <v>0</v>
      </c>
      <c r="O18" s="428"/>
      <c r="P18" s="428"/>
      <c r="Q18" s="428"/>
      <c r="R18" s="428"/>
      <c r="S18" s="428"/>
      <c r="T18" s="428"/>
      <c r="U18" s="424"/>
      <c r="V18" s="433" t="s">
        <v>146</v>
      </c>
      <c r="W18" s="434"/>
      <c r="X18" s="570">
        <f>+AB30</f>
        <v>0</v>
      </c>
      <c r="Y18" s="571"/>
      <c r="Z18" s="435"/>
      <c r="AA18" s="435"/>
      <c r="AB18" s="436" t="s">
        <v>147</v>
      </c>
      <c r="AC18" s="570">
        <f>+AB38</f>
        <v>0</v>
      </c>
      <c r="AD18" s="571"/>
      <c r="AE18" s="437"/>
      <c r="AF18" s="384"/>
    </row>
    <row r="19" spans="1:32" ht="18" customHeight="1" x14ac:dyDescent="0.35">
      <c r="A19" s="424"/>
      <c r="B19" s="425"/>
      <c r="C19" s="426"/>
      <c r="D19" s="427"/>
      <c r="E19" s="428"/>
      <c r="F19" s="428"/>
      <c r="G19" s="428"/>
      <c r="H19" s="428"/>
      <c r="I19" s="428"/>
      <c r="J19" s="428"/>
      <c r="K19" s="424"/>
      <c r="L19" s="425"/>
      <c r="M19" s="426"/>
      <c r="N19" s="427"/>
      <c r="O19" s="428"/>
      <c r="P19" s="428"/>
      <c r="Q19" s="428"/>
      <c r="R19" s="428"/>
      <c r="S19" s="428"/>
      <c r="T19" s="428"/>
      <c r="U19" s="424"/>
      <c r="V19" s="438" t="s">
        <v>198</v>
      </c>
      <c r="W19" s="439"/>
      <c r="X19" s="603">
        <f>IFERROR(+X18/$W$6,0)</f>
        <v>0</v>
      </c>
      <c r="Y19" s="604"/>
      <c r="Z19" s="439"/>
      <c r="AA19" s="439"/>
      <c r="AB19" s="440" t="s">
        <v>199</v>
      </c>
      <c r="AC19" s="603">
        <f>IFERROR(+AC18/$W$6,0)</f>
        <v>0</v>
      </c>
      <c r="AD19" s="604"/>
      <c r="AE19" s="441"/>
      <c r="AF19" s="423"/>
    </row>
    <row r="20" spans="1:32" ht="18" customHeight="1" x14ac:dyDescent="0.35">
      <c r="A20" s="424"/>
      <c r="B20" s="609" t="s">
        <v>166</v>
      </c>
      <c r="C20" s="609"/>
      <c r="D20" s="442">
        <f t="shared" ref="D20:J20" si="4">SUM(D11:D19)</f>
        <v>0</v>
      </c>
      <c r="E20" s="443">
        <f t="shared" si="4"/>
        <v>0</v>
      </c>
      <c r="F20" s="443">
        <f>SUM(F11:F19)</f>
        <v>0</v>
      </c>
      <c r="G20" s="443">
        <f t="shared" si="4"/>
        <v>0</v>
      </c>
      <c r="H20" s="443">
        <f t="shared" si="4"/>
        <v>0</v>
      </c>
      <c r="I20" s="443">
        <f t="shared" si="4"/>
        <v>0</v>
      </c>
      <c r="J20" s="443">
        <f t="shared" si="4"/>
        <v>0</v>
      </c>
      <c r="K20" s="387"/>
      <c r="L20" s="609" t="s">
        <v>166</v>
      </c>
      <c r="M20" s="609"/>
      <c r="N20" s="442">
        <f t="shared" ref="N20:T20" si="5">SUM(N11:N19)</f>
        <v>0</v>
      </c>
      <c r="O20" s="443">
        <f t="shared" si="5"/>
        <v>0</v>
      </c>
      <c r="P20" s="443">
        <f t="shared" si="5"/>
        <v>0</v>
      </c>
      <c r="Q20" s="443">
        <f t="shared" si="5"/>
        <v>0</v>
      </c>
      <c r="R20" s="443">
        <f t="shared" si="5"/>
        <v>0</v>
      </c>
      <c r="S20" s="443">
        <f t="shared" si="5"/>
        <v>0</v>
      </c>
      <c r="T20" s="443">
        <f t="shared" si="5"/>
        <v>0</v>
      </c>
      <c r="U20" s="424"/>
      <c r="V20" s="444"/>
      <c r="X20" s="445"/>
      <c r="Y20" s="445"/>
      <c r="Z20" s="445"/>
      <c r="AA20" s="445"/>
      <c r="AB20" s="446"/>
      <c r="AC20" s="447"/>
      <c r="AD20" s="423"/>
      <c r="AE20" s="448"/>
      <c r="AF20" s="439"/>
    </row>
    <row r="21" spans="1:32" ht="18" customHeight="1" x14ac:dyDescent="0.35">
      <c r="A21" s="424"/>
      <c r="B21" s="449" t="s">
        <v>128</v>
      </c>
      <c r="C21" s="450"/>
      <c r="D21" s="451"/>
      <c r="E21" s="452"/>
      <c r="F21" s="452"/>
      <c r="G21" s="452"/>
      <c r="H21" s="452"/>
      <c r="I21" s="452"/>
      <c r="J21" s="452"/>
      <c r="K21" s="424"/>
      <c r="L21" s="449" t="s">
        <v>128</v>
      </c>
      <c r="M21" s="450"/>
      <c r="N21" s="451"/>
      <c r="O21" s="452"/>
      <c r="P21" s="452"/>
      <c r="Q21" s="452"/>
      <c r="R21" s="452"/>
      <c r="S21" s="452"/>
      <c r="T21" s="452"/>
      <c r="U21" s="424"/>
      <c r="V21" s="444"/>
      <c r="W21" s="445" t="s">
        <v>148</v>
      </c>
      <c r="X21" s="445"/>
      <c r="Y21" s="445"/>
      <c r="Z21" s="445"/>
      <c r="AA21" s="445"/>
      <c r="AB21" s="446"/>
      <c r="AC21" s="447"/>
      <c r="AD21" s="423"/>
      <c r="AE21" s="448"/>
      <c r="AF21" s="453"/>
    </row>
    <row r="22" spans="1:32" ht="18" customHeight="1" x14ac:dyDescent="0.35">
      <c r="A22" s="424"/>
      <c r="B22" s="454" t="s">
        <v>196</v>
      </c>
      <c r="C22" s="426"/>
      <c r="D22" s="427">
        <f>SUM(E22:J22)</f>
        <v>0</v>
      </c>
      <c r="E22" s="428"/>
      <c r="F22" s="428"/>
      <c r="G22" s="428"/>
      <c r="H22" s="428"/>
      <c r="I22" s="428"/>
      <c r="J22" s="428"/>
      <c r="K22" s="424"/>
      <c r="L22" s="454" t="str">
        <f>+B22</f>
        <v>Travel/Mileage</v>
      </c>
      <c r="M22" s="426"/>
      <c r="N22" s="427">
        <f>SUM(O22:T22)</f>
        <v>0</v>
      </c>
      <c r="O22" s="428"/>
      <c r="P22" s="428"/>
      <c r="Q22" s="428"/>
      <c r="R22" s="428"/>
      <c r="S22" s="428"/>
      <c r="T22" s="428"/>
      <c r="U22" s="424"/>
      <c r="V22" s="455"/>
      <c r="W22" s="614" t="s">
        <v>149</v>
      </c>
      <c r="X22" s="614"/>
      <c r="Y22" s="614"/>
      <c r="Z22" s="456" t="s">
        <v>46</v>
      </c>
      <c r="AA22" s="456" t="s">
        <v>47</v>
      </c>
      <c r="AB22" s="456" t="s">
        <v>173</v>
      </c>
      <c r="AC22" s="447"/>
      <c r="AD22" s="447"/>
      <c r="AE22" s="457"/>
      <c r="AF22" s="432"/>
    </row>
    <row r="23" spans="1:32" ht="18" customHeight="1" x14ac:dyDescent="0.35">
      <c r="A23" s="424"/>
      <c r="B23" s="425" t="s">
        <v>195</v>
      </c>
      <c r="C23" s="458"/>
      <c r="D23" s="427">
        <f>SUM(E23:J23)</f>
        <v>0</v>
      </c>
      <c r="E23" s="428"/>
      <c r="F23" s="428"/>
      <c r="G23" s="428"/>
      <c r="H23" s="428"/>
      <c r="I23" s="428"/>
      <c r="J23" s="428"/>
      <c r="K23" s="424"/>
      <c r="L23" s="425" t="str">
        <f>+B23</f>
        <v>Training</v>
      </c>
      <c r="M23" s="458"/>
      <c r="N23" s="427">
        <f>SUM(O23:T23)</f>
        <v>0</v>
      </c>
      <c r="O23" s="428"/>
      <c r="P23" s="428"/>
      <c r="Q23" s="428"/>
      <c r="R23" s="428"/>
      <c r="S23" s="428"/>
      <c r="T23" s="428"/>
      <c r="U23" s="424"/>
      <c r="V23" s="455"/>
      <c r="W23" s="561" t="s">
        <v>150</v>
      </c>
      <c r="X23" s="561"/>
      <c r="Y23" s="561"/>
      <c r="Z23" s="459">
        <f>+D20</f>
        <v>0</v>
      </c>
      <c r="AA23" s="459">
        <f>+N20</f>
        <v>0</v>
      </c>
      <c r="AB23" s="460">
        <f t="shared" ref="AB23:AB29" si="6">+Z23+AA23</f>
        <v>0</v>
      </c>
      <c r="AC23" s="423"/>
      <c r="AD23" s="447"/>
      <c r="AE23" s="457"/>
      <c r="AF23" s="432"/>
    </row>
    <row r="24" spans="1:32" ht="18" customHeight="1" x14ac:dyDescent="0.35">
      <c r="A24" s="424"/>
      <c r="B24" s="461"/>
      <c r="C24" s="462"/>
      <c r="D24" s="427">
        <f>SUM(E24:J24)</f>
        <v>0</v>
      </c>
      <c r="E24" s="428"/>
      <c r="F24" s="428"/>
      <c r="G24" s="428"/>
      <c r="H24" s="428"/>
      <c r="I24" s="428"/>
      <c r="J24" s="428"/>
      <c r="K24" s="424"/>
      <c r="L24" s="425">
        <f>+B24</f>
        <v>0</v>
      </c>
      <c r="M24" s="462"/>
      <c r="N24" s="427">
        <f>SUM(O24:T24)</f>
        <v>0</v>
      </c>
      <c r="O24" s="428"/>
      <c r="P24" s="428"/>
      <c r="Q24" s="428"/>
      <c r="R24" s="428"/>
      <c r="S24" s="428"/>
      <c r="T24" s="428"/>
      <c r="U24" s="424"/>
      <c r="V24" s="455"/>
      <c r="W24" s="561" t="s">
        <v>151</v>
      </c>
      <c r="X24" s="561"/>
      <c r="Y24" s="561"/>
      <c r="Z24" s="459">
        <f>+D25</f>
        <v>0</v>
      </c>
      <c r="AA24" s="459">
        <f>+N25</f>
        <v>0</v>
      </c>
      <c r="AB24" s="460">
        <f t="shared" si="6"/>
        <v>0</v>
      </c>
      <c r="AC24" s="423"/>
      <c r="AD24" s="447"/>
      <c r="AE24" s="457"/>
      <c r="AF24" s="432"/>
    </row>
    <row r="25" spans="1:32" ht="18" customHeight="1" x14ac:dyDescent="0.35">
      <c r="A25" s="424"/>
      <c r="B25" s="609" t="s">
        <v>167</v>
      </c>
      <c r="C25" s="609"/>
      <c r="D25" s="442">
        <f t="shared" ref="D25:J25" si="7">SUM(D22:D24)</f>
        <v>0</v>
      </c>
      <c r="E25" s="443">
        <f t="shared" si="7"/>
        <v>0</v>
      </c>
      <c r="F25" s="443">
        <f t="shared" si="7"/>
        <v>0</v>
      </c>
      <c r="G25" s="443">
        <f t="shared" si="7"/>
        <v>0</v>
      </c>
      <c r="H25" s="443">
        <f t="shared" si="7"/>
        <v>0</v>
      </c>
      <c r="I25" s="443">
        <f t="shared" si="7"/>
        <v>0</v>
      </c>
      <c r="J25" s="443">
        <f t="shared" si="7"/>
        <v>0</v>
      </c>
      <c r="K25" s="387"/>
      <c r="L25" s="609" t="s">
        <v>167</v>
      </c>
      <c r="M25" s="609"/>
      <c r="N25" s="442">
        <f t="shared" ref="N25:T25" si="8">SUM(N22:N24)</f>
        <v>0</v>
      </c>
      <c r="O25" s="443">
        <f t="shared" si="8"/>
        <v>0</v>
      </c>
      <c r="P25" s="443">
        <f t="shared" si="8"/>
        <v>0</v>
      </c>
      <c r="Q25" s="443">
        <f t="shared" si="8"/>
        <v>0</v>
      </c>
      <c r="R25" s="443">
        <f t="shared" si="8"/>
        <v>0</v>
      </c>
      <c r="S25" s="443">
        <f t="shared" si="8"/>
        <v>0</v>
      </c>
      <c r="T25" s="443">
        <f t="shared" si="8"/>
        <v>0</v>
      </c>
      <c r="U25" s="424"/>
      <c r="V25" s="455"/>
      <c r="W25" s="561" t="s">
        <v>152</v>
      </c>
      <c r="X25" s="561"/>
      <c r="Y25" s="561"/>
      <c r="Z25" s="459">
        <f>+D29</f>
        <v>0</v>
      </c>
      <c r="AA25" s="459">
        <f>+N29</f>
        <v>0</v>
      </c>
      <c r="AB25" s="460">
        <f t="shared" si="6"/>
        <v>0</v>
      </c>
      <c r="AC25" s="423"/>
      <c r="AD25" s="439"/>
      <c r="AE25" s="463"/>
      <c r="AF25" s="423"/>
    </row>
    <row r="26" spans="1:32" ht="18" customHeight="1" x14ac:dyDescent="0.35">
      <c r="A26" s="424"/>
      <c r="B26" s="449" t="s">
        <v>205</v>
      </c>
      <c r="C26" s="450"/>
      <c r="D26" s="451"/>
      <c r="E26" s="452" t="s">
        <v>28</v>
      </c>
      <c r="F26" s="452"/>
      <c r="G26" s="452"/>
      <c r="H26" s="452"/>
      <c r="I26" s="452"/>
      <c r="J26" s="452"/>
      <c r="K26" s="387"/>
      <c r="L26" s="449" t="s">
        <v>205</v>
      </c>
      <c r="M26" s="450"/>
      <c r="N26" s="451"/>
      <c r="O26" s="452" t="s">
        <v>28</v>
      </c>
      <c r="P26" s="452"/>
      <c r="Q26" s="452"/>
      <c r="R26" s="452"/>
      <c r="S26" s="452"/>
      <c r="T26" s="452"/>
      <c r="U26" s="424"/>
      <c r="V26" s="455"/>
      <c r="W26" s="561" t="s">
        <v>172</v>
      </c>
      <c r="X26" s="561"/>
      <c r="Y26" s="561"/>
      <c r="Z26" s="459">
        <f>+D33</f>
        <v>0</v>
      </c>
      <c r="AA26" s="459">
        <f>+N33</f>
        <v>0</v>
      </c>
      <c r="AB26" s="460">
        <f t="shared" si="6"/>
        <v>0</v>
      </c>
      <c r="AC26" s="423"/>
      <c r="AD26" s="439"/>
      <c r="AE26" s="463"/>
      <c r="AF26" s="423"/>
    </row>
    <row r="27" spans="1:32" ht="18" customHeight="1" x14ac:dyDescent="0.35">
      <c r="A27" s="424"/>
      <c r="B27" s="454" t="s">
        <v>152</v>
      </c>
      <c r="C27" s="464"/>
      <c r="D27" s="427">
        <f>SUM(E27:J27)</f>
        <v>0</v>
      </c>
      <c r="E27" s="428"/>
      <c r="F27" s="428"/>
      <c r="G27" s="428"/>
      <c r="H27" s="428"/>
      <c r="I27" s="428"/>
      <c r="J27" s="428"/>
      <c r="K27" s="424"/>
      <c r="L27" s="425" t="s">
        <v>204</v>
      </c>
      <c r="M27" s="464"/>
      <c r="N27" s="427">
        <f>SUM(O27:T27)</f>
        <v>0</v>
      </c>
      <c r="O27" s="428"/>
      <c r="P27" s="428"/>
      <c r="Q27" s="428"/>
      <c r="R27" s="428"/>
      <c r="S27" s="428"/>
      <c r="T27" s="428"/>
      <c r="U27" s="424"/>
      <c r="V27" s="465"/>
      <c r="W27" s="561" t="s">
        <v>192</v>
      </c>
      <c r="X27" s="561"/>
      <c r="Y27" s="561"/>
      <c r="Z27" s="459">
        <f>+D36</f>
        <v>0</v>
      </c>
      <c r="AA27" s="459">
        <f>+N36</f>
        <v>0</v>
      </c>
      <c r="AB27" s="460">
        <f t="shared" si="6"/>
        <v>0</v>
      </c>
      <c r="AC27" s="466"/>
      <c r="AD27" s="466"/>
      <c r="AE27" s="467"/>
      <c r="AF27" s="439"/>
    </row>
    <row r="28" spans="1:32" ht="18" customHeight="1" x14ac:dyDescent="0.35">
      <c r="A28" s="424"/>
      <c r="B28" s="425"/>
      <c r="C28" s="426"/>
      <c r="D28" s="427">
        <f>SUM(E28:J28)</f>
        <v>0</v>
      </c>
      <c r="E28" s="428"/>
      <c r="F28" s="428"/>
      <c r="G28" s="428"/>
      <c r="H28" s="428"/>
      <c r="I28" s="428"/>
      <c r="J28" s="428"/>
      <c r="K28" s="424"/>
      <c r="L28" s="425"/>
      <c r="M28" s="426"/>
      <c r="N28" s="427">
        <f>SUM(O28:T28)</f>
        <v>0</v>
      </c>
      <c r="O28" s="428"/>
      <c r="P28" s="428"/>
      <c r="Q28" s="428"/>
      <c r="R28" s="428"/>
      <c r="S28" s="428"/>
      <c r="T28" s="428"/>
      <c r="U28" s="424"/>
      <c r="V28" s="455"/>
      <c r="W28" s="613" t="s">
        <v>153</v>
      </c>
      <c r="X28" s="613"/>
      <c r="Y28" s="613"/>
      <c r="Z28" s="459">
        <f>+D48-Z29</f>
        <v>0</v>
      </c>
      <c r="AA28" s="459">
        <f>+N48-AA29</f>
        <v>0</v>
      </c>
      <c r="AB28" s="460">
        <f t="shared" si="6"/>
        <v>0</v>
      </c>
      <c r="AC28" s="423"/>
      <c r="AD28" s="555"/>
      <c r="AE28" s="556"/>
      <c r="AF28" s="439"/>
    </row>
    <row r="29" spans="1:32" ht="18" customHeight="1" x14ac:dyDescent="0.35">
      <c r="A29" s="424"/>
      <c r="B29" s="609" t="s">
        <v>168</v>
      </c>
      <c r="C29" s="609"/>
      <c r="D29" s="442">
        <f t="shared" ref="D29:J29" si="9">SUM(D27:D28)</f>
        <v>0</v>
      </c>
      <c r="E29" s="468">
        <f t="shared" si="9"/>
        <v>0</v>
      </c>
      <c r="F29" s="468">
        <f t="shared" si="9"/>
        <v>0</v>
      </c>
      <c r="G29" s="468">
        <f t="shared" si="9"/>
        <v>0</v>
      </c>
      <c r="H29" s="468">
        <f t="shared" si="9"/>
        <v>0</v>
      </c>
      <c r="I29" s="468">
        <f t="shared" si="9"/>
        <v>0</v>
      </c>
      <c r="J29" s="468">
        <f t="shared" si="9"/>
        <v>0</v>
      </c>
      <c r="K29" s="387"/>
      <c r="L29" s="609" t="s">
        <v>168</v>
      </c>
      <c r="M29" s="609"/>
      <c r="N29" s="442">
        <f t="shared" ref="N29:T29" si="10">SUM(N27:N28)</f>
        <v>0</v>
      </c>
      <c r="O29" s="468">
        <f t="shared" si="10"/>
        <v>0</v>
      </c>
      <c r="P29" s="468">
        <f t="shared" si="10"/>
        <v>0</v>
      </c>
      <c r="Q29" s="468">
        <f t="shared" si="10"/>
        <v>0</v>
      </c>
      <c r="R29" s="468">
        <f t="shared" si="10"/>
        <v>0</v>
      </c>
      <c r="S29" s="468">
        <f t="shared" si="10"/>
        <v>0</v>
      </c>
      <c r="T29" s="468">
        <f t="shared" si="10"/>
        <v>0</v>
      </c>
      <c r="U29" s="424"/>
      <c r="V29" s="469"/>
      <c r="W29" s="615" t="s">
        <v>229</v>
      </c>
      <c r="X29" s="615"/>
      <c r="Y29" s="615"/>
      <c r="Z29" s="459">
        <f>+D44</f>
        <v>0</v>
      </c>
      <c r="AA29" s="459">
        <f>+N44</f>
        <v>0</v>
      </c>
      <c r="AB29" s="459">
        <f t="shared" si="6"/>
        <v>0</v>
      </c>
      <c r="AC29" s="470"/>
      <c r="AD29" s="555"/>
      <c r="AE29" s="556"/>
      <c r="AF29" s="466"/>
    </row>
    <row r="30" spans="1:32" ht="18" customHeight="1" x14ac:dyDescent="0.35">
      <c r="A30" s="424"/>
      <c r="B30" s="574" t="s">
        <v>129</v>
      </c>
      <c r="C30" s="575"/>
      <c r="D30" s="471"/>
      <c r="E30" s="472"/>
      <c r="F30" s="472"/>
      <c r="G30" s="472"/>
      <c r="H30" s="472"/>
      <c r="I30" s="472"/>
      <c r="J30" s="472"/>
      <c r="K30" s="387"/>
      <c r="L30" s="574" t="s">
        <v>129</v>
      </c>
      <c r="M30" s="575"/>
      <c r="N30" s="471"/>
      <c r="O30" s="472"/>
      <c r="P30" s="472"/>
      <c r="Q30" s="472"/>
      <c r="R30" s="472"/>
      <c r="S30" s="472"/>
      <c r="T30" s="472"/>
      <c r="U30" s="424"/>
      <c r="V30" s="455"/>
      <c r="W30" s="554" t="s">
        <v>133</v>
      </c>
      <c r="X30" s="554"/>
      <c r="Y30" s="554"/>
      <c r="Z30" s="443">
        <f>SUM(Z23:Z29)</f>
        <v>0</v>
      </c>
      <c r="AA30" s="443">
        <f>SUM(AA23:AA29)</f>
        <v>0</v>
      </c>
      <c r="AB30" s="473">
        <f>SUM(AB23:AB29)</f>
        <v>0</v>
      </c>
      <c r="AC30" s="423"/>
      <c r="AD30" s="555"/>
      <c r="AE30" s="556"/>
      <c r="AF30" s="439"/>
    </row>
    <row r="31" spans="1:32" ht="18" customHeight="1" x14ac:dyDescent="0.35">
      <c r="A31" s="424"/>
      <c r="B31" s="454" t="s">
        <v>200</v>
      </c>
      <c r="C31" s="474"/>
      <c r="D31" s="427">
        <f>SUM(E31:J31)</f>
        <v>0</v>
      </c>
      <c r="E31" s="428"/>
      <c r="F31" s="428"/>
      <c r="G31" s="428"/>
      <c r="H31" s="428"/>
      <c r="I31" s="428"/>
      <c r="J31" s="428"/>
      <c r="K31" s="424"/>
      <c r="L31" s="425" t="str">
        <f>+B31</f>
        <v>Congregate or HDM Meals</v>
      </c>
      <c r="M31" s="474"/>
      <c r="N31" s="427">
        <f>SUM(O31:T31)</f>
        <v>0</v>
      </c>
      <c r="O31" s="428"/>
      <c r="P31" s="428"/>
      <c r="Q31" s="428"/>
      <c r="R31" s="428"/>
      <c r="S31" s="428"/>
      <c r="T31" s="428"/>
      <c r="U31" s="424"/>
      <c r="V31" s="455"/>
      <c r="W31" s="475" t="s">
        <v>154</v>
      </c>
      <c r="X31" s="476"/>
      <c r="Y31" s="477"/>
      <c r="Z31" s="478"/>
      <c r="AA31" s="478"/>
      <c r="AB31" s="479"/>
      <c r="AC31" s="423"/>
      <c r="AD31" s="555"/>
      <c r="AE31" s="556"/>
      <c r="AF31" s="470"/>
    </row>
    <row r="32" spans="1:32" ht="18" customHeight="1" x14ac:dyDescent="0.35">
      <c r="A32" s="424"/>
      <c r="B32" s="454" t="s">
        <v>226</v>
      </c>
      <c r="C32" s="480"/>
      <c r="D32" s="427">
        <f>SUM(E32:J32)</f>
        <v>0</v>
      </c>
      <c r="E32" s="428"/>
      <c r="F32" s="428"/>
      <c r="G32" s="428"/>
      <c r="H32" s="428"/>
      <c r="I32" s="428"/>
      <c r="J32" s="428"/>
      <c r="K32" s="424"/>
      <c r="L32" s="425" t="str">
        <f>+B32</f>
        <v>Food Share Delivery Cost</v>
      </c>
      <c r="M32" s="480"/>
      <c r="N32" s="427">
        <f>SUM(O32:T32)</f>
        <v>0</v>
      </c>
      <c r="O32" s="428"/>
      <c r="P32" s="428"/>
      <c r="Q32" s="428"/>
      <c r="R32" s="428"/>
      <c r="S32" s="428"/>
      <c r="T32" s="428"/>
      <c r="U32" s="424"/>
      <c r="V32" s="455"/>
      <c r="W32" s="481" t="s">
        <v>155</v>
      </c>
      <c r="X32" s="482"/>
      <c r="Y32" s="483"/>
      <c r="Z32" s="459">
        <f>+F50</f>
        <v>0</v>
      </c>
      <c r="AA32" s="459">
        <f>+P50</f>
        <v>0</v>
      </c>
      <c r="AB32" s="460">
        <f>+Z32+AA32</f>
        <v>0</v>
      </c>
      <c r="AC32" s="423"/>
      <c r="AD32" s="555"/>
      <c r="AE32" s="556"/>
      <c r="AF32" s="439"/>
    </row>
    <row r="33" spans="1:32" ht="18" customHeight="1" x14ac:dyDescent="0.35">
      <c r="A33" s="424"/>
      <c r="B33" s="609" t="s">
        <v>169</v>
      </c>
      <c r="C33" s="609"/>
      <c r="D33" s="442">
        <f t="shared" ref="D33:J33" si="11">SUM(D31:D32)</f>
        <v>0</v>
      </c>
      <c r="E33" s="443">
        <f t="shared" si="11"/>
        <v>0</v>
      </c>
      <c r="F33" s="443">
        <f t="shared" si="11"/>
        <v>0</v>
      </c>
      <c r="G33" s="443">
        <f t="shared" si="11"/>
        <v>0</v>
      </c>
      <c r="H33" s="443">
        <f t="shared" si="11"/>
        <v>0</v>
      </c>
      <c r="I33" s="443">
        <f t="shared" si="11"/>
        <v>0</v>
      </c>
      <c r="J33" s="443">
        <f t="shared" si="11"/>
        <v>0</v>
      </c>
      <c r="K33" s="387"/>
      <c r="L33" s="609" t="s">
        <v>169</v>
      </c>
      <c r="M33" s="609"/>
      <c r="N33" s="442">
        <f t="shared" ref="N33:T33" si="12">SUM(N31:N32)</f>
        <v>0</v>
      </c>
      <c r="O33" s="443">
        <f t="shared" si="12"/>
        <v>0</v>
      </c>
      <c r="P33" s="443">
        <f t="shared" si="12"/>
        <v>0</v>
      </c>
      <c r="Q33" s="443">
        <f t="shared" si="12"/>
        <v>0</v>
      </c>
      <c r="R33" s="443">
        <f t="shared" si="12"/>
        <v>0</v>
      </c>
      <c r="S33" s="443">
        <f t="shared" si="12"/>
        <v>0</v>
      </c>
      <c r="T33" s="443">
        <f t="shared" si="12"/>
        <v>0</v>
      </c>
      <c r="U33" s="424"/>
      <c r="V33" s="455"/>
      <c r="W33" s="484" t="s">
        <v>156</v>
      </c>
      <c r="X33" s="485"/>
      <c r="Y33" s="486"/>
      <c r="Z33" s="487">
        <f>+G50</f>
        <v>0</v>
      </c>
      <c r="AA33" s="487">
        <f>+Q50</f>
        <v>0</v>
      </c>
      <c r="AB33" s="460">
        <f>+Z33+AA33</f>
        <v>0</v>
      </c>
      <c r="AC33" s="423"/>
      <c r="AD33" s="488"/>
      <c r="AE33" s="489"/>
      <c r="AF33" s="439"/>
    </row>
    <row r="34" spans="1:32" ht="18" customHeight="1" x14ac:dyDescent="0.35">
      <c r="A34" s="424"/>
      <c r="B34" s="449" t="s">
        <v>130</v>
      </c>
      <c r="C34" s="450"/>
      <c r="D34" s="451"/>
      <c r="E34" s="472"/>
      <c r="F34" s="472"/>
      <c r="G34" s="472"/>
      <c r="H34" s="472"/>
      <c r="I34" s="472"/>
      <c r="J34" s="472"/>
      <c r="K34" s="387"/>
      <c r="L34" s="449" t="s">
        <v>130</v>
      </c>
      <c r="M34" s="450"/>
      <c r="N34" s="451"/>
      <c r="O34" s="472"/>
      <c r="P34" s="472"/>
      <c r="Q34" s="472"/>
      <c r="R34" s="472"/>
      <c r="S34" s="472"/>
      <c r="T34" s="472"/>
      <c r="U34" s="424"/>
      <c r="V34" s="455"/>
      <c r="W34" s="481" t="s">
        <v>157</v>
      </c>
      <c r="X34" s="482"/>
      <c r="Y34" s="483"/>
      <c r="Z34" s="459">
        <f>+H50+I50</f>
        <v>0</v>
      </c>
      <c r="AA34" s="459">
        <f>+R50+S50</f>
        <v>0</v>
      </c>
      <c r="AB34" s="460">
        <f>+Z34+AA34</f>
        <v>0</v>
      </c>
      <c r="AC34" s="423"/>
      <c r="AD34" s="488"/>
      <c r="AE34" s="489"/>
      <c r="AF34" s="439"/>
    </row>
    <row r="35" spans="1:32" ht="18" customHeight="1" x14ac:dyDescent="0.35">
      <c r="A35" s="424"/>
      <c r="B35" s="454" t="s">
        <v>107</v>
      </c>
      <c r="C35" s="480"/>
      <c r="D35" s="427">
        <f>SUM(E35:J35)</f>
        <v>0</v>
      </c>
      <c r="E35" s="428"/>
      <c r="F35" s="428"/>
      <c r="G35" s="428"/>
      <c r="H35" s="428"/>
      <c r="I35" s="428"/>
      <c r="J35" s="428"/>
      <c r="K35" s="424"/>
      <c r="L35" s="425" t="str">
        <f>+B35</f>
        <v xml:space="preserve">Food Cost </v>
      </c>
      <c r="M35" s="480"/>
      <c r="N35" s="427">
        <f>SUM(O35:T35)</f>
        <v>0</v>
      </c>
      <c r="O35" s="428"/>
      <c r="P35" s="428"/>
      <c r="Q35" s="428"/>
      <c r="R35" s="428"/>
      <c r="S35" s="428"/>
      <c r="T35" s="428"/>
      <c r="U35" s="424"/>
      <c r="V35" s="455"/>
      <c r="W35" s="490" t="s">
        <v>174</v>
      </c>
      <c r="X35" s="491"/>
      <c r="Y35" s="492"/>
      <c r="Z35" s="493">
        <f>SUM(Z32:Z34)</f>
        <v>0</v>
      </c>
      <c r="AA35" s="493">
        <f>SUM(AA32:AA34)</f>
        <v>0</v>
      </c>
      <c r="AB35" s="493">
        <f>SUM(AB32:AB34)</f>
        <v>0</v>
      </c>
      <c r="AC35" s="423"/>
      <c r="AD35" s="488"/>
      <c r="AE35" s="489"/>
      <c r="AF35" s="439"/>
    </row>
    <row r="36" spans="1:32" ht="18" customHeight="1" x14ac:dyDescent="0.35">
      <c r="A36" s="424"/>
      <c r="B36" s="609" t="s">
        <v>170</v>
      </c>
      <c r="C36" s="612"/>
      <c r="D36" s="442">
        <f t="shared" ref="D36:J36" si="13">SUM(D35:D35)</f>
        <v>0</v>
      </c>
      <c r="E36" s="443">
        <f t="shared" si="13"/>
        <v>0</v>
      </c>
      <c r="F36" s="443">
        <f t="shared" si="13"/>
        <v>0</v>
      </c>
      <c r="G36" s="443">
        <f t="shared" si="13"/>
        <v>0</v>
      </c>
      <c r="H36" s="443">
        <f t="shared" si="13"/>
        <v>0</v>
      </c>
      <c r="I36" s="443">
        <f t="shared" si="13"/>
        <v>0</v>
      </c>
      <c r="J36" s="443">
        <f t="shared" si="13"/>
        <v>0</v>
      </c>
      <c r="K36" s="387"/>
      <c r="L36" s="609" t="s">
        <v>170</v>
      </c>
      <c r="M36" s="612"/>
      <c r="N36" s="442">
        <f t="shared" ref="N36:T36" si="14">SUM(N35:N35)</f>
        <v>0</v>
      </c>
      <c r="O36" s="443">
        <f t="shared" si="14"/>
        <v>0</v>
      </c>
      <c r="P36" s="443">
        <f t="shared" si="14"/>
        <v>0</v>
      </c>
      <c r="Q36" s="443">
        <f t="shared" si="14"/>
        <v>0</v>
      </c>
      <c r="R36" s="443">
        <f t="shared" si="14"/>
        <v>0</v>
      </c>
      <c r="S36" s="443">
        <f t="shared" si="14"/>
        <v>0</v>
      </c>
      <c r="T36" s="443">
        <f t="shared" si="14"/>
        <v>0</v>
      </c>
      <c r="U36" s="424"/>
      <c r="V36" s="455"/>
      <c r="W36" s="494" t="s">
        <v>228</v>
      </c>
      <c r="X36" s="495"/>
      <c r="Y36" s="496"/>
      <c r="Z36" s="497">
        <f>+J50</f>
        <v>0</v>
      </c>
      <c r="AA36" s="497">
        <f>+T50</f>
        <v>0</v>
      </c>
      <c r="AB36" s="460">
        <f>+Z36+AA36</f>
        <v>0</v>
      </c>
      <c r="AC36" s="423"/>
      <c r="AD36" s="439"/>
      <c r="AE36" s="463"/>
      <c r="AF36" s="439"/>
    </row>
    <row r="37" spans="1:32" ht="18" customHeight="1" x14ac:dyDescent="0.35">
      <c r="A37" s="424"/>
      <c r="B37" s="574" t="s">
        <v>131</v>
      </c>
      <c r="C37" s="574"/>
      <c r="D37" s="451"/>
      <c r="E37" s="452"/>
      <c r="F37" s="452"/>
      <c r="G37" s="452"/>
      <c r="H37" s="452"/>
      <c r="I37" s="452"/>
      <c r="J37" s="452"/>
      <c r="K37" s="387"/>
      <c r="L37" s="574" t="s">
        <v>131</v>
      </c>
      <c r="M37" s="574"/>
      <c r="N37" s="451"/>
      <c r="O37" s="452"/>
      <c r="P37" s="452"/>
      <c r="Q37" s="452"/>
      <c r="R37" s="452"/>
      <c r="S37" s="452"/>
      <c r="T37" s="452"/>
      <c r="U37" s="424"/>
      <c r="V37" s="455"/>
      <c r="W37" s="490" t="s">
        <v>158</v>
      </c>
      <c r="X37" s="491"/>
      <c r="Y37" s="492"/>
      <c r="Z37" s="493">
        <f>+Z36</f>
        <v>0</v>
      </c>
      <c r="AA37" s="493">
        <f>+AA36</f>
        <v>0</v>
      </c>
      <c r="AB37" s="493">
        <f>+AB36</f>
        <v>0</v>
      </c>
      <c r="AC37" s="423"/>
      <c r="AD37" s="423"/>
      <c r="AE37" s="448"/>
      <c r="AF37" s="439"/>
    </row>
    <row r="38" spans="1:32" ht="18" customHeight="1" x14ac:dyDescent="0.35">
      <c r="A38" s="424"/>
      <c r="B38" s="454" t="s">
        <v>206</v>
      </c>
      <c r="C38" s="464"/>
      <c r="D38" s="427">
        <f t="shared" ref="D38:D44" si="15">SUM(E38:J38)</f>
        <v>0</v>
      </c>
      <c r="E38" s="428"/>
      <c r="F38" s="428"/>
      <c r="G38" s="428"/>
      <c r="H38" s="428"/>
      <c r="I38" s="428"/>
      <c r="J38" s="428"/>
      <c r="K38" s="424"/>
      <c r="L38" s="425" t="str">
        <f t="shared" ref="L38:L44" si="16">+B38</f>
        <v>Supplies:Non food(Bags,liners etc)</v>
      </c>
      <c r="M38" s="464"/>
      <c r="N38" s="427">
        <f t="shared" ref="N38:N44" si="17">SUM(O38:T38)</f>
        <v>0</v>
      </c>
      <c r="O38" s="428"/>
      <c r="P38" s="428"/>
      <c r="Q38" s="428"/>
      <c r="R38" s="428"/>
      <c r="S38" s="428"/>
      <c r="T38" s="428"/>
      <c r="U38" s="424"/>
      <c r="V38" s="498"/>
      <c r="W38" s="553" t="s">
        <v>159</v>
      </c>
      <c r="X38" s="553"/>
      <c r="Y38" s="553"/>
      <c r="Z38" s="499">
        <f>+Z30-Z35-Z37</f>
        <v>0</v>
      </c>
      <c r="AA38" s="499">
        <f>+AA30-AA35-AA37</f>
        <v>0</v>
      </c>
      <c r="AB38" s="499">
        <f>+Z38+AA38</f>
        <v>0</v>
      </c>
      <c r="AC38" s="423"/>
      <c r="AD38" s="423"/>
      <c r="AE38" s="448"/>
      <c r="AF38" s="439"/>
    </row>
    <row r="39" spans="1:32" ht="18" customHeight="1" thickBot="1" x14ac:dyDescent="0.4">
      <c r="A39" s="424"/>
      <c r="B39" s="454" t="s">
        <v>201</v>
      </c>
      <c r="C39" s="464"/>
      <c r="D39" s="427">
        <f t="shared" si="15"/>
        <v>0</v>
      </c>
      <c r="E39" s="428"/>
      <c r="F39" s="428"/>
      <c r="G39" s="428"/>
      <c r="H39" s="428"/>
      <c r="I39" s="428"/>
      <c r="J39" s="428"/>
      <c r="K39" s="424"/>
      <c r="L39" s="425" t="str">
        <f t="shared" si="16"/>
        <v>Health permit</v>
      </c>
      <c r="M39" s="464"/>
      <c r="N39" s="427">
        <f t="shared" si="17"/>
        <v>0</v>
      </c>
      <c r="O39" s="428"/>
      <c r="P39" s="428"/>
      <c r="Q39" s="428"/>
      <c r="R39" s="428"/>
      <c r="S39" s="428"/>
      <c r="T39" s="428"/>
      <c r="U39" s="424"/>
      <c r="V39" s="500"/>
      <c r="W39" s="501"/>
      <c r="X39" s="501"/>
      <c r="Y39" s="501"/>
      <c r="Z39" s="501"/>
      <c r="AA39" s="501"/>
      <c r="AB39" s="501"/>
      <c r="AC39" s="501"/>
      <c r="AD39" s="501"/>
      <c r="AE39" s="502"/>
      <c r="AF39" s="423"/>
    </row>
    <row r="40" spans="1:32" ht="18" customHeight="1" x14ac:dyDescent="0.35">
      <c r="A40" s="424"/>
      <c r="B40" s="454" t="s">
        <v>202</v>
      </c>
      <c r="C40" s="464"/>
      <c r="D40" s="427">
        <f t="shared" si="15"/>
        <v>0</v>
      </c>
      <c r="E40" s="428"/>
      <c r="F40" s="428"/>
      <c r="G40" s="428"/>
      <c r="H40" s="428"/>
      <c r="I40" s="428"/>
      <c r="J40" s="428"/>
      <c r="K40" s="424"/>
      <c r="L40" s="425" t="str">
        <f t="shared" si="16"/>
        <v>Rent</v>
      </c>
      <c r="M40" s="464"/>
      <c r="N40" s="427">
        <f t="shared" si="17"/>
        <v>0</v>
      </c>
      <c r="O40" s="428"/>
      <c r="P40" s="428"/>
      <c r="Q40" s="428"/>
      <c r="R40" s="428"/>
      <c r="S40" s="428"/>
      <c r="T40" s="428"/>
      <c r="U40" s="424"/>
      <c r="AF40" s="423"/>
    </row>
    <row r="41" spans="1:32" ht="18" customHeight="1" x14ac:dyDescent="0.35">
      <c r="A41" s="424"/>
      <c r="B41" s="454" t="s">
        <v>209</v>
      </c>
      <c r="C41" s="464"/>
      <c r="D41" s="427">
        <f t="shared" si="15"/>
        <v>0</v>
      </c>
      <c r="E41" s="428"/>
      <c r="F41" s="428"/>
      <c r="G41" s="428"/>
      <c r="H41" s="428"/>
      <c r="I41" s="428"/>
      <c r="J41" s="428"/>
      <c r="K41" s="424"/>
      <c r="L41" s="425" t="str">
        <f t="shared" si="16"/>
        <v>Program Publicity</v>
      </c>
      <c r="M41" s="464"/>
      <c r="N41" s="427">
        <f t="shared" si="17"/>
        <v>0</v>
      </c>
      <c r="O41" s="428"/>
      <c r="P41" s="428"/>
      <c r="Q41" s="428"/>
      <c r="R41" s="428"/>
      <c r="S41" s="428"/>
      <c r="T41" s="428"/>
      <c r="U41" s="424"/>
      <c r="V41" s="624" t="s">
        <v>160</v>
      </c>
      <c r="W41" s="625"/>
      <c r="X41" s="626"/>
      <c r="Y41" s="627"/>
      <c r="Z41" s="627"/>
      <c r="AA41" s="627"/>
      <c r="AB41" s="627"/>
      <c r="AC41" s="627"/>
      <c r="AD41" s="627"/>
      <c r="AE41" s="628"/>
      <c r="AF41" s="423"/>
    </row>
    <row r="42" spans="1:32" ht="18" customHeight="1" x14ac:dyDescent="0.35">
      <c r="A42" s="424"/>
      <c r="B42" s="454" t="s">
        <v>234</v>
      </c>
      <c r="C42" s="464"/>
      <c r="D42" s="427">
        <f t="shared" si="15"/>
        <v>0</v>
      </c>
      <c r="E42" s="428"/>
      <c r="F42" s="428"/>
      <c r="G42" s="428"/>
      <c r="H42" s="428"/>
      <c r="I42" s="428"/>
      <c r="J42" s="428"/>
      <c r="K42" s="424"/>
      <c r="L42" s="425" t="str">
        <f t="shared" si="16"/>
        <v>Other</v>
      </c>
      <c r="M42" s="464"/>
      <c r="N42" s="427">
        <f t="shared" si="17"/>
        <v>0</v>
      </c>
      <c r="O42" s="428"/>
      <c r="P42" s="428"/>
      <c r="Q42" s="428"/>
      <c r="R42" s="428"/>
      <c r="S42" s="428"/>
      <c r="T42" s="428"/>
      <c r="U42" s="424"/>
      <c r="V42" s="503"/>
      <c r="W42" s="504"/>
      <c r="X42" s="505"/>
      <c r="Y42" s="506"/>
      <c r="Z42" s="506"/>
      <c r="AA42" s="507"/>
      <c r="AB42" s="431"/>
      <c r="AC42" s="431"/>
      <c r="AD42" s="381"/>
      <c r="AE42" s="431"/>
    </row>
    <row r="43" spans="1:32" ht="18" customHeight="1" x14ac:dyDescent="0.35">
      <c r="A43" s="424"/>
      <c r="B43" s="454" t="s">
        <v>234</v>
      </c>
      <c r="C43" s="464"/>
      <c r="D43" s="427">
        <f t="shared" si="15"/>
        <v>0</v>
      </c>
      <c r="E43" s="428"/>
      <c r="F43" s="428"/>
      <c r="G43" s="428"/>
      <c r="H43" s="428"/>
      <c r="I43" s="428"/>
      <c r="J43" s="428"/>
      <c r="K43" s="424"/>
      <c r="L43" s="425" t="str">
        <f t="shared" si="16"/>
        <v>Other</v>
      </c>
      <c r="M43" s="464"/>
      <c r="N43" s="427">
        <f t="shared" si="17"/>
        <v>0</v>
      </c>
      <c r="O43" s="428"/>
      <c r="P43" s="428"/>
      <c r="Q43" s="428"/>
      <c r="R43" s="428"/>
      <c r="S43" s="428"/>
      <c r="T43" s="428"/>
      <c r="U43" s="424"/>
      <c r="V43" s="624" t="s">
        <v>161</v>
      </c>
      <c r="W43" s="625"/>
      <c r="X43" s="626"/>
      <c r="Y43" s="627"/>
      <c r="Z43" s="627"/>
      <c r="AA43" s="627"/>
      <c r="AB43" s="627"/>
      <c r="AC43" s="627"/>
      <c r="AD43" s="627"/>
      <c r="AE43" s="628"/>
    </row>
    <row r="44" spans="1:32" ht="18" customHeight="1" x14ac:dyDescent="0.35">
      <c r="A44" s="424"/>
      <c r="B44" s="454" t="s">
        <v>235</v>
      </c>
      <c r="C44" s="464"/>
      <c r="D44" s="427">
        <f t="shared" si="15"/>
        <v>0</v>
      </c>
      <c r="E44" s="428"/>
      <c r="F44" s="428"/>
      <c r="G44" s="428"/>
      <c r="H44" s="428"/>
      <c r="I44" s="428"/>
      <c r="J44" s="428"/>
      <c r="K44" s="424"/>
      <c r="L44" s="425" t="str">
        <f t="shared" si="16"/>
        <v>Indirect Costs (no more than 10% of grant funds)</v>
      </c>
      <c r="M44" s="464"/>
      <c r="N44" s="427">
        <f t="shared" si="17"/>
        <v>0</v>
      </c>
      <c r="O44" s="428"/>
      <c r="P44" s="428"/>
      <c r="Q44" s="428"/>
      <c r="R44" s="428"/>
      <c r="S44" s="428"/>
      <c r="T44" s="428"/>
      <c r="U44" s="424"/>
      <c r="V44" s="503"/>
      <c r="W44" s="504"/>
      <c r="X44" s="508"/>
      <c r="Y44" s="439"/>
      <c r="Z44" s="439"/>
      <c r="AA44" s="509"/>
      <c r="AB44" s="431"/>
      <c r="AC44" s="431"/>
      <c r="AD44" s="381"/>
      <c r="AE44" s="431"/>
    </row>
    <row r="45" spans="1:32" ht="18" customHeight="1" x14ac:dyDescent="0.35">
      <c r="A45" s="424"/>
      <c r="B45" s="510"/>
      <c r="C45" s="511"/>
      <c r="D45" s="427"/>
      <c r="E45" s="428"/>
      <c r="F45" s="428"/>
      <c r="G45" s="428"/>
      <c r="H45" s="428"/>
      <c r="I45" s="428"/>
      <c r="J45" s="428"/>
      <c r="K45" s="424"/>
      <c r="L45" s="510"/>
      <c r="M45" s="511"/>
      <c r="N45" s="427"/>
      <c r="O45" s="428"/>
      <c r="P45" s="428"/>
      <c r="Q45" s="428"/>
      <c r="R45" s="428"/>
      <c r="S45" s="428"/>
      <c r="T45" s="428"/>
      <c r="U45" s="424"/>
      <c r="V45" s="624" t="s">
        <v>239</v>
      </c>
      <c r="W45" s="625"/>
      <c r="X45" s="626"/>
      <c r="Y45" s="627"/>
      <c r="Z45" s="627"/>
      <c r="AA45" s="627"/>
      <c r="AB45" s="627"/>
      <c r="AC45" s="627"/>
      <c r="AD45" s="627"/>
      <c r="AE45" s="628"/>
    </row>
    <row r="46" spans="1:32" ht="17.25" customHeight="1" x14ac:dyDescent="0.35">
      <c r="A46" s="424"/>
      <c r="B46" s="510"/>
      <c r="C46" s="511"/>
      <c r="D46" s="427"/>
      <c r="E46" s="428"/>
      <c r="F46" s="428"/>
      <c r="G46" s="428"/>
      <c r="H46" s="428"/>
      <c r="I46" s="428"/>
      <c r="J46" s="428"/>
      <c r="K46" s="424"/>
      <c r="L46" s="510"/>
      <c r="M46" s="511"/>
      <c r="N46" s="427"/>
      <c r="O46" s="428"/>
      <c r="P46" s="428"/>
      <c r="Q46" s="428"/>
      <c r="R46" s="428"/>
      <c r="S46" s="428"/>
      <c r="T46" s="428"/>
      <c r="U46" s="424"/>
      <c r="V46" s="512"/>
      <c r="W46" s="512"/>
      <c r="X46" s="513"/>
      <c r="Y46" s="514"/>
      <c r="Z46" s="514"/>
      <c r="AA46" s="514"/>
      <c r="AB46" s="514"/>
      <c r="AC46" s="514"/>
      <c r="AD46" s="514"/>
      <c r="AE46" s="514"/>
    </row>
    <row r="47" spans="1:32" ht="18" customHeight="1" x14ac:dyDescent="0.35">
      <c r="A47" s="424"/>
      <c r="B47" s="606"/>
      <c r="C47" s="606"/>
      <c r="D47" s="427"/>
      <c r="E47" s="428"/>
      <c r="F47" s="428"/>
      <c r="G47" s="428"/>
      <c r="H47" s="428"/>
      <c r="I47" s="428"/>
      <c r="J47" s="428"/>
      <c r="K47" s="424"/>
      <c r="L47" s="607"/>
      <c r="M47" s="608"/>
      <c r="N47" s="427"/>
      <c r="O47" s="428"/>
      <c r="P47" s="428"/>
      <c r="Q47" s="428"/>
      <c r="R47" s="428"/>
      <c r="S47" s="428"/>
      <c r="T47" s="428"/>
      <c r="U47" s="424"/>
      <c r="V47" s="515" t="s">
        <v>162</v>
      </c>
      <c r="W47" s="516"/>
      <c r="X47" s="517"/>
      <c r="Y47" s="517"/>
      <c r="Z47" s="517"/>
      <c r="AA47" s="517"/>
      <c r="AB47" s="517"/>
      <c r="AC47" s="517"/>
      <c r="AD47" s="517"/>
      <c r="AE47" s="518"/>
    </row>
    <row r="48" spans="1:32" ht="18" customHeight="1" x14ac:dyDescent="0.35">
      <c r="A48" s="424"/>
      <c r="B48" s="609" t="s">
        <v>171</v>
      </c>
      <c r="C48" s="610"/>
      <c r="D48" s="442">
        <f>SUM(D38:D47)</f>
        <v>0</v>
      </c>
      <c r="E48" s="519">
        <f t="shared" ref="E48:J48" si="18">SUM(E38:E47)</f>
        <v>0</v>
      </c>
      <c r="F48" s="519">
        <f t="shared" si="18"/>
        <v>0</v>
      </c>
      <c r="G48" s="519">
        <f t="shared" si="18"/>
        <v>0</v>
      </c>
      <c r="H48" s="519">
        <f t="shared" si="18"/>
        <v>0</v>
      </c>
      <c r="I48" s="519">
        <f t="shared" si="18"/>
        <v>0</v>
      </c>
      <c r="J48" s="519">
        <f t="shared" si="18"/>
        <v>0</v>
      </c>
      <c r="K48" s="387"/>
      <c r="L48" s="609" t="s">
        <v>132</v>
      </c>
      <c r="M48" s="610"/>
      <c r="N48" s="442">
        <f>SUM(N38:N47)</f>
        <v>0</v>
      </c>
      <c r="O48" s="519">
        <f t="shared" ref="O48:T48" si="19">SUM(O38:O47)</f>
        <v>0</v>
      </c>
      <c r="P48" s="519">
        <f t="shared" si="19"/>
        <v>0</v>
      </c>
      <c r="Q48" s="519">
        <f t="shared" si="19"/>
        <v>0</v>
      </c>
      <c r="R48" s="519">
        <f t="shared" si="19"/>
        <v>0</v>
      </c>
      <c r="S48" s="519">
        <f t="shared" si="19"/>
        <v>0</v>
      </c>
      <c r="T48" s="519">
        <f t="shared" si="19"/>
        <v>0</v>
      </c>
      <c r="U48" s="424"/>
      <c r="V48" s="520" t="s">
        <v>230</v>
      </c>
      <c r="W48" s="521"/>
      <c r="X48" s="521"/>
      <c r="Y48" s="522"/>
      <c r="Z48" s="629" t="s">
        <v>231</v>
      </c>
      <c r="AA48" s="630"/>
      <c r="AB48" s="630"/>
      <c r="AC48" s="630"/>
      <c r="AD48" s="630"/>
      <c r="AE48" s="631"/>
    </row>
    <row r="49" spans="1:31" ht="16.5" customHeight="1" x14ac:dyDescent="0.35">
      <c r="A49" s="424"/>
      <c r="B49" s="523"/>
      <c r="C49" s="524"/>
      <c r="D49" s="525"/>
      <c r="E49" s="526"/>
      <c r="F49" s="526"/>
      <c r="G49" s="526"/>
      <c r="H49" s="526"/>
      <c r="I49" s="526"/>
      <c r="J49" s="526"/>
      <c r="K49" s="387"/>
      <c r="L49" s="523"/>
      <c r="M49" s="524"/>
      <c r="N49" s="525"/>
      <c r="O49" s="526"/>
      <c r="P49" s="526"/>
      <c r="Q49" s="526"/>
      <c r="R49" s="526"/>
      <c r="S49" s="526"/>
      <c r="T49" s="526"/>
      <c r="U49" s="424"/>
      <c r="V49" s="621"/>
      <c r="W49" s="622"/>
      <c r="X49" s="622"/>
      <c r="Y49" s="623"/>
      <c r="Z49" s="632"/>
      <c r="AA49" s="633"/>
      <c r="AB49" s="633"/>
      <c r="AC49" s="633"/>
      <c r="AD49" s="633"/>
      <c r="AE49" s="634"/>
    </row>
    <row r="50" spans="1:31" ht="25" customHeight="1" x14ac:dyDescent="0.35">
      <c r="A50" s="424"/>
      <c r="B50" s="611" t="s">
        <v>133</v>
      </c>
      <c r="C50" s="611"/>
      <c r="D50" s="442">
        <f>+D20+D25+D29+D33+D36+D48</f>
        <v>0</v>
      </c>
      <c r="E50" s="527">
        <f t="shared" ref="E50:J50" si="20">+E20+E25+E29+E33+E36+E48</f>
        <v>0</v>
      </c>
      <c r="F50" s="528">
        <f t="shared" si="20"/>
        <v>0</v>
      </c>
      <c r="G50" s="528">
        <f t="shared" si="20"/>
        <v>0</v>
      </c>
      <c r="H50" s="528">
        <f t="shared" si="20"/>
        <v>0</v>
      </c>
      <c r="I50" s="528">
        <f t="shared" si="20"/>
        <v>0</v>
      </c>
      <c r="J50" s="528">
        <f t="shared" si="20"/>
        <v>0</v>
      </c>
      <c r="K50" s="387"/>
      <c r="L50" s="611" t="s">
        <v>133</v>
      </c>
      <c r="M50" s="611"/>
      <c r="N50" s="442">
        <f>+N20+N25+N29+N33+N36+N48</f>
        <v>0</v>
      </c>
      <c r="O50" s="527">
        <f t="shared" ref="O50:T50" si="21">+O20+O25+O29+O33+O36+O48</f>
        <v>0</v>
      </c>
      <c r="P50" s="528">
        <f t="shared" si="21"/>
        <v>0</v>
      </c>
      <c r="Q50" s="528">
        <f t="shared" si="21"/>
        <v>0</v>
      </c>
      <c r="R50" s="528">
        <f t="shared" si="21"/>
        <v>0</v>
      </c>
      <c r="S50" s="528">
        <f t="shared" si="21"/>
        <v>0</v>
      </c>
      <c r="T50" s="528">
        <f t="shared" si="21"/>
        <v>0</v>
      </c>
      <c r="U50" s="424"/>
      <c r="V50" s="636" t="s">
        <v>163</v>
      </c>
      <c r="W50" s="637"/>
      <c r="X50" s="638"/>
      <c r="Y50" s="529" t="s">
        <v>164</v>
      </c>
      <c r="Z50" s="636" t="s">
        <v>163</v>
      </c>
      <c r="AA50" s="637"/>
      <c r="AB50" s="637"/>
      <c r="AC50" s="637"/>
      <c r="AD50" s="637"/>
      <c r="AE50" s="529" t="s">
        <v>164</v>
      </c>
    </row>
    <row r="51" spans="1:31" ht="19.5" customHeight="1" x14ac:dyDescent="0.4">
      <c r="A51" s="424"/>
      <c r="B51" s="530"/>
      <c r="C51" s="530"/>
      <c r="D51" s="530"/>
      <c r="E51" s="531"/>
      <c r="F51" s="531"/>
      <c r="G51" s="531"/>
      <c r="H51" s="531"/>
      <c r="I51" s="531"/>
      <c r="J51" s="531"/>
      <c r="K51" s="387"/>
      <c r="L51" s="530"/>
      <c r="M51" s="530"/>
      <c r="N51" s="530"/>
      <c r="O51" s="531"/>
      <c r="P51" s="531"/>
      <c r="Q51" s="531"/>
      <c r="R51" s="531"/>
      <c r="S51" s="531"/>
      <c r="T51" s="531"/>
      <c r="U51" s="424"/>
      <c r="V51" s="616"/>
      <c r="W51" s="617"/>
      <c r="X51" s="635"/>
      <c r="Y51" s="532"/>
      <c r="Z51" s="616"/>
      <c r="AA51" s="617"/>
      <c r="AB51" s="617"/>
      <c r="AC51" s="617"/>
      <c r="AD51" s="617"/>
      <c r="AE51" s="532"/>
    </row>
    <row r="52" spans="1:31" ht="18.75" customHeight="1" x14ac:dyDescent="0.35">
      <c r="A52" s="424"/>
      <c r="B52" s="605"/>
      <c r="C52" s="605"/>
      <c r="D52" s="605"/>
      <c r="E52" s="605"/>
      <c r="F52" s="605"/>
      <c r="G52" s="605"/>
      <c r="H52" s="605"/>
      <c r="I52" s="605"/>
      <c r="J52" s="533"/>
      <c r="K52" s="387"/>
      <c r="L52" s="605"/>
      <c r="M52" s="605"/>
      <c r="N52" s="605"/>
      <c r="O52" s="605"/>
      <c r="P52" s="605"/>
      <c r="Q52" s="605"/>
      <c r="R52" s="605"/>
      <c r="S52" s="605"/>
      <c r="T52" s="533"/>
      <c r="U52" s="424"/>
      <c r="V52" s="534" t="s">
        <v>165</v>
      </c>
      <c r="W52" s="535"/>
      <c r="X52" s="535"/>
      <c r="Y52" s="535"/>
      <c r="Z52" s="535"/>
      <c r="AA52" s="535"/>
      <c r="AB52" s="535"/>
      <c r="AC52" s="535"/>
      <c r="AD52" s="535"/>
      <c r="AE52" s="536"/>
    </row>
    <row r="53" spans="1:31" ht="34.5" customHeight="1" x14ac:dyDescent="0.35">
      <c r="A53" s="424"/>
      <c r="J53" s="424"/>
      <c r="K53" s="424"/>
      <c r="T53" s="424"/>
      <c r="U53" s="424"/>
      <c r="V53" s="618" t="s">
        <v>240</v>
      </c>
      <c r="W53" s="619"/>
      <c r="X53" s="620"/>
      <c r="Y53" s="538" t="s">
        <v>164</v>
      </c>
      <c r="Z53" s="618" t="s">
        <v>241</v>
      </c>
      <c r="AA53" s="619"/>
      <c r="AB53" s="619"/>
      <c r="AC53" s="619"/>
      <c r="AD53" s="619"/>
      <c r="AE53" s="538" t="s">
        <v>164</v>
      </c>
    </row>
    <row r="54" spans="1:31" ht="24" customHeight="1" x14ac:dyDescent="0.35">
      <c r="A54" s="424"/>
      <c r="B54" s="424"/>
      <c r="F54" s="424"/>
      <c r="G54" s="424"/>
      <c r="H54" s="424"/>
      <c r="I54" s="424"/>
      <c r="J54" s="387"/>
      <c r="K54" s="424"/>
      <c r="L54" s="424"/>
      <c r="P54" s="424"/>
      <c r="Q54" s="424"/>
      <c r="R54" s="424"/>
      <c r="S54" s="424"/>
      <c r="T54" s="387"/>
      <c r="U54" s="424"/>
    </row>
    <row r="55" spans="1:31" ht="34.5" customHeight="1" x14ac:dyDescent="0.35">
      <c r="J55" s="381"/>
      <c r="T55" s="381"/>
    </row>
    <row r="57" spans="1:31" x14ac:dyDescent="0.35">
      <c r="C57" s="537">
        <f>C6</f>
        <v>0</v>
      </c>
      <c r="D57" s="546">
        <v>2.85</v>
      </c>
      <c r="E57" s="537">
        <f>SUM(C57*D57)</f>
        <v>0</v>
      </c>
      <c r="M57" s="537">
        <f>M6</f>
        <v>0</v>
      </c>
      <c r="N57" s="546">
        <v>3.11</v>
      </c>
      <c r="O57" s="537">
        <f>SUM(M57*N57)</f>
        <v>0</v>
      </c>
    </row>
    <row r="58" spans="1:31" x14ac:dyDescent="0.35">
      <c r="C58" s="424"/>
      <c r="D58" s="424"/>
      <c r="E58" s="539">
        <f>SUM(E50-E57)</f>
        <v>0</v>
      </c>
      <c r="M58" s="424"/>
      <c r="N58" s="424"/>
      <c r="O58" s="546">
        <f>SUM(O50-O57)</f>
        <v>0</v>
      </c>
      <c r="Y58" s="540" t="s">
        <v>213</v>
      </c>
    </row>
    <row r="59" spans="1:31" x14ac:dyDescent="0.35">
      <c r="Y59" s="540" t="s">
        <v>214</v>
      </c>
    </row>
    <row r="60" spans="1:31" x14ac:dyDescent="0.35">
      <c r="Y60" s="540" t="s">
        <v>215</v>
      </c>
    </row>
    <row r="61" spans="1:31" x14ac:dyDescent="0.35">
      <c r="Y61" s="540" t="s">
        <v>216</v>
      </c>
    </row>
    <row r="62" spans="1:31" x14ac:dyDescent="0.35">
      <c r="Y62" s="540" t="s">
        <v>217</v>
      </c>
    </row>
    <row r="63" spans="1:31" x14ac:dyDescent="0.35">
      <c r="Y63" s="540" t="s">
        <v>218</v>
      </c>
    </row>
    <row r="64" spans="1:31" x14ac:dyDescent="0.35">
      <c r="Y64" s="540" t="s">
        <v>219</v>
      </c>
    </row>
    <row r="65" spans="25:25" x14ac:dyDescent="0.35">
      <c r="Y65" s="540" t="s">
        <v>220</v>
      </c>
    </row>
    <row r="66" spans="25:25" x14ac:dyDescent="0.35">
      <c r="Y66" s="540" t="s">
        <v>221</v>
      </c>
    </row>
    <row r="67" spans="25:25" x14ac:dyDescent="0.35">
      <c r="Y67" s="540" t="s">
        <v>222</v>
      </c>
    </row>
    <row r="68" spans="25:25" x14ac:dyDescent="0.35">
      <c r="Y68" s="540" t="s">
        <v>223</v>
      </c>
    </row>
    <row r="69" spans="25:25" x14ac:dyDescent="0.35">
      <c r="Y69" s="540" t="s">
        <v>224</v>
      </c>
    </row>
    <row r="114" spans="2:14" ht="17.5" x14ac:dyDescent="0.35">
      <c r="B114" s="429" t="s">
        <v>134</v>
      </c>
      <c r="D114" s="541" t="s">
        <v>189</v>
      </c>
      <c r="H114" s="542" t="s">
        <v>65</v>
      </c>
      <c r="N114" s="541"/>
    </row>
    <row r="115" spans="2:14" ht="17.5" x14ac:dyDescent="0.35">
      <c r="B115" s="429" t="s">
        <v>135</v>
      </c>
      <c r="D115" s="543" t="s">
        <v>188</v>
      </c>
      <c r="H115" s="542" t="s">
        <v>49</v>
      </c>
      <c r="N115" s="543"/>
    </row>
    <row r="116" spans="2:14" ht="17.5" x14ac:dyDescent="0.35">
      <c r="B116" s="429" t="s">
        <v>136</v>
      </c>
      <c r="D116" s="543" t="s">
        <v>187</v>
      </c>
      <c r="H116" s="542" t="s">
        <v>59</v>
      </c>
      <c r="N116" s="543"/>
    </row>
    <row r="117" spans="2:14" ht="16.5" customHeight="1" x14ac:dyDescent="0.35">
      <c r="B117" s="429" t="s">
        <v>137</v>
      </c>
      <c r="D117" s="544" t="s">
        <v>186</v>
      </c>
      <c r="H117" s="542" t="s">
        <v>56</v>
      </c>
      <c r="N117" s="544"/>
    </row>
    <row r="118" spans="2:14" ht="17.5" x14ac:dyDescent="0.35">
      <c r="B118" s="429" t="s">
        <v>138</v>
      </c>
      <c r="D118" s="545" t="s">
        <v>190</v>
      </c>
      <c r="H118" s="542" t="s">
        <v>53</v>
      </c>
      <c r="N118" s="545"/>
    </row>
    <row r="119" spans="2:14" ht="17.5" x14ac:dyDescent="0.35">
      <c r="B119" s="429" t="s">
        <v>139</v>
      </c>
      <c r="H119" s="542" t="s">
        <v>54</v>
      </c>
    </row>
    <row r="120" spans="2:14" ht="17.5" x14ac:dyDescent="0.35">
      <c r="B120" s="429" t="s">
        <v>140</v>
      </c>
      <c r="H120" s="542" t="s">
        <v>55</v>
      </c>
    </row>
    <row r="121" spans="2:14" ht="17.5" x14ac:dyDescent="0.35">
      <c r="B121" s="429" t="s">
        <v>141</v>
      </c>
      <c r="H121" s="542" t="s">
        <v>58</v>
      </c>
    </row>
    <row r="122" spans="2:14" ht="17.5" x14ac:dyDescent="0.35">
      <c r="B122" s="429" t="s">
        <v>142</v>
      </c>
      <c r="H122" s="542" t="s">
        <v>57</v>
      </c>
    </row>
    <row r="123" spans="2:14" ht="17.5" x14ac:dyDescent="0.35">
      <c r="B123" s="429" t="s">
        <v>143</v>
      </c>
      <c r="H123" s="542" t="s">
        <v>193</v>
      </c>
    </row>
    <row r="124" spans="2:14" ht="17.5" x14ac:dyDescent="0.35">
      <c r="B124" s="429" t="s">
        <v>108</v>
      </c>
      <c r="H124" s="542" t="s">
        <v>52</v>
      </c>
    </row>
    <row r="125" spans="2:14" ht="17.5" x14ac:dyDescent="0.35">
      <c r="H125" s="542" t="s">
        <v>194</v>
      </c>
    </row>
  </sheetData>
  <sheetProtection selectLockedCells="1"/>
  <protectedRanges>
    <protectedRange sqref="L24" name="Range1_1"/>
  </protectedRanges>
  <mergeCells count="100">
    <mergeCell ref="W29:Y29"/>
    <mergeCell ref="Z51:AD51"/>
    <mergeCell ref="V53:X53"/>
    <mergeCell ref="Z53:AD53"/>
    <mergeCell ref="V49:Y49"/>
    <mergeCell ref="V41:W41"/>
    <mergeCell ref="V43:W43"/>
    <mergeCell ref="V45:W45"/>
    <mergeCell ref="X41:AE41"/>
    <mergeCell ref="X43:AE43"/>
    <mergeCell ref="X45:AE45"/>
    <mergeCell ref="Z48:AE48"/>
    <mergeCell ref="Z49:AE49"/>
    <mergeCell ref="V51:X51"/>
    <mergeCell ref="V50:X50"/>
    <mergeCell ref="Z50:AD50"/>
    <mergeCell ref="W27:Y27"/>
    <mergeCell ref="W28:Y28"/>
    <mergeCell ref="X19:Y19"/>
    <mergeCell ref="W22:Y22"/>
    <mergeCell ref="B25:C25"/>
    <mergeCell ref="L25:M25"/>
    <mergeCell ref="W23:Y23"/>
    <mergeCell ref="W24:Y24"/>
    <mergeCell ref="W25:Y25"/>
    <mergeCell ref="B20:C20"/>
    <mergeCell ref="L20:M20"/>
    <mergeCell ref="B33:C33"/>
    <mergeCell ref="L33:M33"/>
    <mergeCell ref="B36:C36"/>
    <mergeCell ref="L36:M36"/>
    <mergeCell ref="B29:C29"/>
    <mergeCell ref="L29:M29"/>
    <mergeCell ref="V13:W13"/>
    <mergeCell ref="X13:Z13"/>
    <mergeCell ref="AC19:AD19"/>
    <mergeCell ref="AC16:AD16"/>
    <mergeCell ref="B52:I52"/>
    <mergeCell ref="L52:S52"/>
    <mergeCell ref="B47:C47"/>
    <mergeCell ref="L47:M47"/>
    <mergeCell ref="B48:C48"/>
    <mergeCell ref="L48:M48"/>
    <mergeCell ref="B50:C50"/>
    <mergeCell ref="L50:M50"/>
    <mergeCell ref="B37:C37"/>
    <mergeCell ref="L37:M37"/>
    <mergeCell ref="B30:C30"/>
    <mergeCell ref="L30:M30"/>
    <mergeCell ref="M6:M7"/>
    <mergeCell ref="P6:Q6"/>
    <mergeCell ref="P8:Q8"/>
    <mergeCell ref="R8:S8"/>
    <mergeCell ref="P7:Q7"/>
    <mergeCell ref="R6:T6"/>
    <mergeCell ref="R7:T7"/>
    <mergeCell ref="C5:J5"/>
    <mergeCell ref="M5:T5"/>
    <mergeCell ref="W5:AD5"/>
    <mergeCell ref="E2:H2"/>
    <mergeCell ref="O2:R2"/>
    <mergeCell ref="V6:V7"/>
    <mergeCell ref="B10:C10"/>
    <mergeCell ref="L10:M10"/>
    <mergeCell ref="F8:G8"/>
    <mergeCell ref="H8:I8"/>
    <mergeCell ref="L8:M9"/>
    <mergeCell ref="B8:C9"/>
    <mergeCell ref="D8:D9"/>
    <mergeCell ref="B6:B7"/>
    <mergeCell ref="C6:C7"/>
    <mergeCell ref="F6:G6"/>
    <mergeCell ref="L6:L7"/>
    <mergeCell ref="F7:G7"/>
    <mergeCell ref="H6:J6"/>
    <mergeCell ref="H7:J7"/>
    <mergeCell ref="N8:N9"/>
    <mergeCell ref="W38:Y38"/>
    <mergeCell ref="W30:Y30"/>
    <mergeCell ref="AD28:AE32"/>
    <mergeCell ref="Y8:Z8"/>
    <mergeCell ref="V12:W12"/>
    <mergeCell ref="AA8:AD8"/>
    <mergeCell ref="W8:X8"/>
    <mergeCell ref="W26:Y26"/>
    <mergeCell ref="W16:Y16"/>
    <mergeCell ref="Z16:AB16"/>
    <mergeCell ref="AC10:AD10"/>
    <mergeCell ref="AA12:AD12"/>
    <mergeCell ref="AA13:AD13"/>
    <mergeCell ref="X12:Z12"/>
    <mergeCell ref="X18:Y18"/>
    <mergeCell ref="AC18:AD18"/>
    <mergeCell ref="W6:X7"/>
    <mergeCell ref="Y6:Z6"/>
    <mergeCell ref="Y7:Z7"/>
    <mergeCell ref="X10:AB10"/>
    <mergeCell ref="Y1:AA1"/>
    <mergeCell ref="AA6:AD6"/>
    <mergeCell ref="AA7:AD7"/>
  </mergeCells>
  <dataValidations count="2">
    <dataValidation type="list" allowBlank="1" showInputMessage="1" showErrorMessage="1" sqref="C5" xr:uid="{00000000-0002-0000-0100-000000000000}">
      <formula1>$H$114:$H$125</formula1>
    </dataValidation>
    <dataValidation type="list" allowBlank="1" showInputMessage="1" showErrorMessage="1" sqref="AC16:AD16 W16 Z16" xr:uid="{00000000-0002-0000-0100-000001000000}">
      <formula1>$Y$58:$Y$69</formula1>
    </dataValidation>
  </dataValidations>
  <pageMargins left="0.36" right="0.7" top="0.52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1.3046875" style="10" customWidth="1"/>
    <col min="13" max="13" width="11.4609375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6" customFormat="1" ht="19.5" customHeight="1" x14ac:dyDescent="0.45">
      <c r="A1" s="357" t="str">
        <f>+Feb!A1</f>
        <v xml:space="preserve">Contractor Name: </v>
      </c>
      <c r="B1" s="752">
        <f>+Feb!B1</f>
        <v>0</v>
      </c>
      <c r="C1" s="752"/>
      <c r="D1" s="753"/>
      <c r="E1" s="375" t="s">
        <v>23</v>
      </c>
      <c r="F1" s="667">
        <f>+Feb!F1+31</f>
        <v>44990</v>
      </c>
      <c r="G1" s="667"/>
      <c r="H1" s="373"/>
      <c r="I1" s="357" t="s">
        <v>245</v>
      </c>
      <c r="J1" s="660" t="str">
        <f>Budget!W8</f>
        <v>3500FY23-</v>
      </c>
      <c r="K1" s="660"/>
      <c r="L1" s="169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57" t="str">
        <f>+Feb!A2</f>
        <v xml:space="preserve">Project Name: 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tr">
        <f>+Feb!L2</f>
        <v xml:space="preserve">Phone:  </v>
      </c>
      <c r="M2" s="660">
        <f>Budget!AA7</f>
        <v>0</v>
      </c>
      <c r="N2" s="661"/>
      <c r="O2" s="750" t="s">
        <v>77</v>
      </c>
      <c r="P2" s="751"/>
      <c r="Q2" s="751"/>
      <c r="R2" s="232">
        <f>+P1+R1</f>
        <v>0</v>
      </c>
    </row>
    <row r="3" spans="1:29" s="6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</row>
    <row r="5" spans="1:29" s="4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</row>
    <row r="6" spans="1:29" s="4" customFormat="1" ht="18.75" customHeight="1" x14ac:dyDescent="0.3">
      <c r="A6" s="239"/>
      <c r="B6" s="238" t="s">
        <v>182</v>
      </c>
      <c r="C6" s="248">
        <f>+C5+Feb!C6</f>
        <v>0</v>
      </c>
      <c r="D6" s="248">
        <f>+D5+Feb!D6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</row>
    <row r="7" spans="1:29" s="3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0">
        <f>+Feb!C8</f>
        <v>0</v>
      </c>
      <c r="D8" s="220">
        <f>+Feb!D8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172" t="s">
        <v>62</v>
      </c>
      <c r="B9" s="173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60"/>
      <c r="J11" s="256"/>
      <c r="K11" s="256"/>
      <c r="L11" s="256"/>
      <c r="M11" s="256"/>
      <c r="N11" s="256"/>
      <c r="O11" s="256"/>
      <c r="P11" s="256"/>
      <c r="Q11" s="256"/>
      <c r="R11" s="261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+Feb!A13</f>
        <v>Admin/Fiscal</v>
      </c>
      <c r="B13" s="207">
        <f>+Jul!B13</f>
        <v>0</v>
      </c>
      <c r="C13" s="219">
        <f>+Feb!C13</f>
        <v>0</v>
      </c>
      <c r="D13" s="219">
        <f>+Feb!D13</f>
        <v>0</v>
      </c>
      <c r="E13" s="55">
        <f>SUM(G13)+Feb!E13</f>
        <v>0</v>
      </c>
      <c r="F13" s="55">
        <f>SUM(H13)+Feb!F13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+I13+Feb!T13</f>
        <v>0</v>
      </c>
      <c r="U13" s="166">
        <f>+J13+Feb!U13</f>
        <v>0</v>
      </c>
      <c r="V13" s="166">
        <f>+K13+Feb!V13</f>
        <v>0</v>
      </c>
      <c r="W13" s="166">
        <f>+L13+Feb!W13</f>
        <v>0</v>
      </c>
      <c r="X13" s="166">
        <f>+M13+Feb!X13</f>
        <v>0</v>
      </c>
      <c r="Y13" s="166">
        <f>+N13+Feb!Y13</f>
        <v>0</v>
      </c>
      <c r="Z13" s="166">
        <f>+O13+Feb!Z13</f>
        <v>0</v>
      </c>
      <c r="AA13" s="166">
        <f>+P13+Feb!AA13</f>
        <v>0</v>
      </c>
      <c r="AB13" s="166">
        <f>+Q13+Feb!AB13</f>
        <v>0</v>
      </c>
      <c r="AC13" s="166">
        <f>+R13+Feb!AC13</f>
        <v>0</v>
      </c>
    </row>
    <row r="14" spans="1:29" s="133" customFormat="1" ht="16" customHeight="1" x14ac:dyDescent="0.3">
      <c r="A14" s="200" t="str">
        <f>+Feb!A14</f>
        <v>Site/ HDM/MOW Coordinator</v>
      </c>
      <c r="B14" s="207">
        <f>+Jul!B14</f>
        <v>0</v>
      </c>
      <c r="C14" s="219">
        <f>+Feb!C14</f>
        <v>0</v>
      </c>
      <c r="D14" s="219">
        <f>+Feb!D14</f>
        <v>0</v>
      </c>
      <c r="E14" s="55">
        <f>SUM(G14)+Feb!E14</f>
        <v>0</v>
      </c>
      <c r="F14" s="55">
        <f>SUM(H14)+Feb!F14</f>
        <v>0</v>
      </c>
      <c r="G14" s="55">
        <f t="shared" ref="G14:H21" si="1">SUM(I14+K14+M14+O14+Q14)</f>
        <v>0</v>
      </c>
      <c r="H14" s="55">
        <f t="shared" si="1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+I14+Feb!T14</f>
        <v>0</v>
      </c>
      <c r="U14" s="166">
        <f>+J14+Feb!U14</f>
        <v>0</v>
      </c>
      <c r="V14" s="166">
        <f>+K14+Feb!V14</f>
        <v>0</v>
      </c>
      <c r="W14" s="166">
        <f>+L14+Feb!W14</f>
        <v>0</v>
      </c>
      <c r="X14" s="166">
        <f>+M14+Feb!X14</f>
        <v>0</v>
      </c>
      <c r="Y14" s="166">
        <f>+N14+Feb!Y14</f>
        <v>0</v>
      </c>
      <c r="Z14" s="166">
        <f>+O14+Feb!Z14</f>
        <v>0</v>
      </c>
      <c r="AA14" s="166">
        <f>+P14+Feb!AA14</f>
        <v>0</v>
      </c>
      <c r="AB14" s="166">
        <f>+Q14+Feb!AB14</f>
        <v>0</v>
      </c>
      <c r="AC14" s="166">
        <f>+R14+Feb!AC14</f>
        <v>0</v>
      </c>
    </row>
    <row r="15" spans="1:29" s="133" customFormat="1" ht="16" customHeight="1" x14ac:dyDescent="0.3">
      <c r="A15" s="200" t="str">
        <f>+Feb!A15</f>
        <v>Cook</v>
      </c>
      <c r="B15" s="207">
        <f>+Jul!B15</f>
        <v>0</v>
      </c>
      <c r="C15" s="219">
        <f>+Feb!C15</f>
        <v>0</v>
      </c>
      <c r="D15" s="219">
        <f>+Feb!D15</f>
        <v>0</v>
      </c>
      <c r="E15" s="55">
        <f>SUM(G15)+Feb!E15</f>
        <v>0</v>
      </c>
      <c r="F15" s="55">
        <f>SUM(H15)+Feb!F15</f>
        <v>0</v>
      </c>
      <c r="G15" s="55">
        <f t="shared" si="1"/>
        <v>0</v>
      </c>
      <c r="H15" s="55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+I15+Feb!T15</f>
        <v>0</v>
      </c>
      <c r="U15" s="166">
        <f>+J15+Feb!U15</f>
        <v>0</v>
      </c>
      <c r="V15" s="166">
        <f>+K15+Feb!V15</f>
        <v>0</v>
      </c>
      <c r="W15" s="166">
        <f>+L15+Feb!W15</f>
        <v>0</v>
      </c>
      <c r="X15" s="166">
        <f>+M15+Feb!X15</f>
        <v>0</v>
      </c>
      <c r="Y15" s="166">
        <f>+N15+Feb!Y15</f>
        <v>0</v>
      </c>
      <c r="Z15" s="166">
        <f>+O15+Feb!Z15</f>
        <v>0</v>
      </c>
      <c r="AA15" s="166">
        <f>+P15+Feb!AA15</f>
        <v>0</v>
      </c>
      <c r="AB15" s="166">
        <f>+Q15+Feb!AB15</f>
        <v>0</v>
      </c>
      <c r="AC15" s="166">
        <f>+R15+Feb!AC15</f>
        <v>0</v>
      </c>
    </row>
    <row r="16" spans="1:29" s="133" customFormat="1" ht="16" customHeight="1" x14ac:dyDescent="0.3">
      <c r="A16" s="200" t="str">
        <f>+Feb!A16</f>
        <v>Staff</v>
      </c>
      <c r="B16" s="207">
        <f>+Jul!B16</f>
        <v>0</v>
      </c>
      <c r="C16" s="219">
        <f>+Feb!C16</f>
        <v>0</v>
      </c>
      <c r="D16" s="219">
        <f>+Feb!D16</f>
        <v>0</v>
      </c>
      <c r="E16" s="55">
        <f>SUM(G16)+Feb!E16</f>
        <v>0</v>
      </c>
      <c r="F16" s="55">
        <f>SUM(H16)+Feb!F16</f>
        <v>0</v>
      </c>
      <c r="G16" s="55">
        <f t="shared" si="1"/>
        <v>0</v>
      </c>
      <c r="H16" s="55">
        <f t="shared" si="1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+I16+Feb!T16</f>
        <v>0</v>
      </c>
      <c r="U16" s="166">
        <f>+J16+Feb!U16</f>
        <v>0</v>
      </c>
      <c r="V16" s="166">
        <f>+K16+Feb!V16</f>
        <v>0</v>
      </c>
      <c r="W16" s="166">
        <f>+L16+Feb!W16</f>
        <v>0</v>
      </c>
      <c r="X16" s="166">
        <f>+M16+Feb!X16</f>
        <v>0</v>
      </c>
      <c r="Y16" s="166">
        <f>+N16+Feb!Y16</f>
        <v>0</v>
      </c>
      <c r="Z16" s="166">
        <f>+O16+Feb!Z16</f>
        <v>0</v>
      </c>
      <c r="AA16" s="166">
        <f>+P16+Feb!AA16</f>
        <v>0</v>
      </c>
      <c r="AB16" s="166">
        <f>+Q16+Feb!AB16</f>
        <v>0</v>
      </c>
      <c r="AC16" s="166">
        <f>+R16+Feb!AC16</f>
        <v>0</v>
      </c>
    </row>
    <row r="17" spans="1:29" s="133" customFormat="1" ht="16" customHeight="1" x14ac:dyDescent="0.3">
      <c r="A17" s="200" t="str">
        <f>+Feb!A17</f>
        <v>Staff</v>
      </c>
      <c r="B17" s="207">
        <f>+Jul!B17</f>
        <v>0</v>
      </c>
      <c r="C17" s="219">
        <f>+Feb!C17</f>
        <v>0</v>
      </c>
      <c r="D17" s="219">
        <f>+Feb!D17</f>
        <v>0</v>
      </c>
      <c r="E17" s="55">
        <f>SUM(G17)+Feb!E17</f>
        <v>0</v>
      </c>
      <c r="F17" s="55">
        <f>SUM(H17)+Feb!F17</f>
        <v>0</v>
      </c>
      <c r="G17" s="55">
        <f t="shared" si="1"/>
        <v>0</v>
      </c>
      <c r="H17" s="55">
        <f t="shared" si="1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+I17+Feb!T17</f>
        <v>0</v>
      </c>
      <c r="U17" s="166">
        <f>+J17+Feb!U17</f>
        <v>0</v>
      </c>
      <c r="V17" s="166">
        <f>+K17+Feb!V17</f>
        <v>0</v>
      </c>
      <c r="W17" s="166">
        <f>+L17+Feb!W17</f>
        <v>0</v>
      </c>
      <c r="X17" s="166">
        <f>+M17+Feb!X17</f>
        <v>0</v>
      </c>
      <c r="Y17" s="166">
        <f>+N17+Feb!Y17</f>
        <v>0</v>
      </c>
      <c r="Z17" s="166">
        <f>+O17+Feb!Z17</f>
        <v>0</v>
      </c>
      <c r="AA17" s="166">
        <f>+P17+Feb!AA17</f>
        <v>0</v>
      </c>
      <c r="AB17" s="166">
        <f>+Q17+Feb!AB17</f>
        <v>0</v>
      </c>
      <c r="AC17" s="166">
        <f>+R17+Feb!AC17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+Feb!C18</f>
        <v>0</v>
      </c>
      <c r="D18" s="219">
        <f>+Feb!D18</f>
        <v>0</v>
      </c>
      <c r="E18" s="55">
        <f>SUM(G18)+Feb!E18</f>
        <v>0</v>
      </c>
      <c r="F18" s="55">
        <f>SUM(H18)+Feb!F18</f>
        <v>0</v>
      </c>
      <c r="G18" s="55">
        <f>M18</f>
        <v>0</v>
      </c>
      <c r="H18" s="55"/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+I18+Feb!T18</f>
        <v>0</v>
      </c>
      <c r="U18" s="166">
        <f>+J18+Feb!U18</f>
        <v>0</v>
      </c>
      <c r="V18" s="166">
        <f>+K18+Feb!V18</f>
        <v>0</v>
      </c>
      <c r="W18" s="166">
        <f>+L18+Feb!W18</f>
        <v>0</v>
      </c>
      <c r="X18" s="166">
        <f>+M18+Feb!X18</f>
        <v>0</v>
      </c>
      <c r="Y18" s="166">
        <f>+N18+Feb!Y18</f>
        <v>0</v>
      </c>
      <c r="Z18" s="166">
        <f>+O18+Feb!Z18</f>
        <v>0</v>
      </c>
      <c r="AA18" s="166">
        <f>+P18+Feb!AA18</f>
        <v>0</v>
      </c>
      <c r="AB18" s="166">
        <f>+Q18+Feb!AB18</f>
        <v>0</v>
      </c>
      <c r="AC18" s="166">
        <f>+R18+Feb!AC18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+Feb!C19</f>
        <v>0</v>
      </c>
      <c r="D19" s="219">
        <f>+Feb!D19</f>
        <v>0</v>
      </c>
      <c r="E19" s="55">
        <f>SUM(G19)+Feb!E19</f>
        <v>0</v>
      </c>
      <c r="F19" s="55">
        <f>SUM(H19)+Feb!F19</f>
        <v>0</v>
      </c>
      <c r="G19" s="55">
        <f>M19</f>
        <v>0</v>
      </c>
      <c r="H19" s="55">
        <f>N19</f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+I19+Feb!T19</f>
        <v>0</v>
      </c>
      <c r="U19" s="166">
        <f>+J19+Feb!U19</f>
        <v>0</v>
      </c>
      <c r="V19" s="166">
        <f>+K19+Feb!V19</f>
        <v>0</v>
      </c>
      <c r="W19" s="166">
        <f>+L19+Feb!W19</f>
        <v>0</v>
      </c>
      <c r="X19" s="166">
        <f>+M19+Feb!X19</f>
        <v>0</v>
      </c>
      <c r="Y19" s="166">
        <f>+N19+Feb!Y19</f>
        <v>0</v>
      </c>
      <c r="Z19" s="166">
        <f>+O19+Feb!Z19</f>
        <v>0</v>
      </c>
      <c r="AA19" s="166">
        <f>+P19+Feb!AA19</f>
        <v>0</v>
      </c>
      <c r="AB19" s="166">
        <f>+Q19+Feb!AB19</f>
        <v>0</v>
      </c>
      <c r="AC19" s="166">
        <f>+R19+Feb!AC19</f>
        <v>0</v>
      </c>
    </row>
    <row r="20" spans="1:29" s="133" customFormat="1" ht="16" customHeight="1" x14ac:dyDescent="0.3">
      <c r="A20" s="200" t="str">
        <f>+Feb!A20</f>
        <v>Volunteers:</v>
      </c>
      <c r="B20" s="207">
        <f>+Jul!B20</f>
        <v>0</v>
      </c>
      <c r="C20" s="219">
        <f>+Feb!C20</f>
        <v>0</v>
      </c>
      <c r="D20" s="219">
        <f>+Feb!D20</f>
        <v>0</v>
      </c>
      <c r="E20" s="55">
        <f>SUM(G20)+Feb!E20</f>
        <v>0</v>
      </c>
      <c r="F20" s="55">
        <f>SUM(H20)+Feb!F20</f>
        <v>0</v>
      </c>
      <c r="G20" s="55">
        <f>SUM(I20+K20+M20+O20+Q20)</f>
        <v>0</v>
      </c>
      <c r="H20" s="55">
        <f>N20</f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+I20+Feb!T20</f>
        <v>0</v>
      </c>
      <c r="U20" s="166">
        <f>+J20+Feb!U20</f>
        <v>0</v>
      </c>
      <c r="V20" s="166">
        <f>+K20+Feb!V20</f>
        <v>0</v>
      </c>
      <c r="W20" s="166">
        <f>+L20+Feb!W20</f>
        <v>0</v>
      </c>
      <c r="X20" s="166">
        <f>+M20+Feb!X20</f>
        <v>0</v>
      </c>
      <c r="Y20" s="166">
        <f>+N20+Feb!Y20</f>
        <v>0</v>
      </c>
      <c r="Z20" s="166">
        <f>+O20+Feb!Z20</f>
        <v>0</v>
      </c>
      <c r="AA20" s="166">
        <f>+P20+Feb!AA20</f>
        <v>0</v>
      </c>
      <c r="AB20" s="166">
        <f>+Q20+Feb!AB20</f>
        <v>0</v>
      </c>
      <c r="AC20" s="166">
        <f>+R20+Feb!AC20</f>
        <v>0</v>
      </c>
    </row>
    <row r="21" spans="1:29" s="133" customFormat="1" ht="16" customHeight="1" x14ac:dyDescent="0.3">
      <c r="A21" s="200">
        <f>+Feb!A21</f>
        <v>0</v>
      </c>
      <c r="B21" s="207">
        <f>+Jul!B21</f>
        <v>0</v>
      </c>
      <c r="C21" s="219">
        <f>+Feb!C21</f>
        <v>0</v>
      </c>
      <c r="D21" s="219">
        <f>+Feb!D21</f>
        <v>0</v>
      </c>
      <c r="E21" s="55">
        <f>SUM(G21)+Feb!E21</f>
        <v>0</v>
      </c>
      <c r="F21" s="55">
        <f>SUM(H21)+Feb!F21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+I21+Feb!T21</f>
        <v>0</v>
      </c>
      <c r="U21" s="166">
        <f>+J21+Feb!U21</f>
        <v>0</v>
      </c>
      <c r="V21" s="166">
        <f>+K21+Feb!V21</f>
        <v>0</v>
      </c>
      <c r="W21" s="166">
        <f>+L21+Feb!W21</f>
        <v>0</v>
      </c>
      <c r="X21" s="166">
        <f>+M21+Feb!X21</f>
        <v>0</v>
      </c>
      <c r="Y21" s="166">
        <f>+N21+Feb!Y21</f>
        <v>0</v>
      </c>
      <c r="Z21" s="166">
        <f>+O21+Feb!Z21</f>
        <v>0</v>
      </c>
      <c r="AA21" s="166">
        <f>+P21+Feb!AA21</f>
        <v>0</v>
      </c>
      <c r="AB21" s="166">
        <f>+Q21+Feb!AB21</f>
        <v>0</v>
      </c>
      <c r="AC21" s="166">
        <f>+R21+Feb!AC21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2">SUM(C13:C21)</f>
        <v>0</v>
      </c>
      <c r="D22" s="212">
        <f t="shared" si="2"/>
        <v>0</v>
      </c>
      <c r="E22" s="109">
        <f t="shared" si="2"/>
        <v>0</v>
      </c>
      <c r="F22" s="109">
        <f t="shared" si="2"/>
        <v>0</v>
      </c>
      <c r="G22" s="112">
        <f t="shared" si="2"/>
        <v>0</v>
      </c>
      <c r="H22" s="112">
        <f t="shared" si="2"/>
        <v>0</v>
      </c>
      <c r="I22" s="130">
        <f t="shared" ref="I22:R22" si="3">SUM(I13:I21)</f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30">
        <f t="shared" si="3"/>
        <v>0</v>
      </c>
      <c r="Q22" s="130">
        <f t="shared" si="3"/>
        <v>0</v>
      </c>
      <c r="R22" s="130">
        <f t="shared" si="3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+Feb!A24</f>
        <v>Travel/Mileage</v>
      </c>
      <c r="B24" s="196"/>
      <c r="C24" s="219">
        <f>+Feb!C24</f>
        <v>0</v>
      </c>
      <c r="D24" s="219">
        <f>+Feb!D24</f>
        <v>0</v>
      </c>
      <c r="E24" s="55">
        <f>SUM(G24)+Feb!E24</f>
        <v>0</v>
      </c>
      <c r="F24" s="55">
        <f>SUM(H24)+Feb!F24</f>
        <v>0</v>
      </c>
      <c r="G24" s="55">
        <f t="shared" ref="G24:H26" si="4">SUM(I24+K24+M24+O24+Q24)</f>
        <v>0</v>
      </c>
      <c r="H24" s="55">
        <f t="shared" si="4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+I24+Feb!T24</f>
        <v>0</v>
      </c>
      <c r="U24" s="166">
        <f>+J24+Feb!U24</f>
        <v>0</v>
      </c>
      <c r="V24" s="166">
        <f>+K24+Feb!V24</f>
        <v>0</v>
      </c>
      <c r="W24" s="166">
        <f>+L24+Feb!W24</f>
        <v>0</v>
      </c>
      <c r="X24" s="166">
        <f>+M24+Feb!X24</f>
        <v>0</v>
      </c>
      <c r="Y24" s="166">
        <f>+N24+Feb!Y24</f>
        <v>0</v>
      </c>
      <c r="Z24" s="166">
        <f>+O24+Feb!Z24</f>
        <v>0</v>
      </c>
      <c r="AA24" s="166">
        <f>+P24+Feb!AA24</f>
        <v>0</v>
      </c>
      <c r="AB24" s="166">
        <f>+Q24+Feb!AB24</f>
        <v>0</v>
      </c>
      <c r="AC24" s="166">
        <f>+R24+Feb!AC24</f>
        <v>0</v>
      </c>
    </row>
    <row r="25" spans="1:29" s="133" customFormat="1" ht="16" customHeight="1" x14ac:dyDescent="0.3">
      <c r="A25" s="200" t="str">
        <f>+Feb!A25</f>
        <v>Training</v>
      </c>
      <c r="B25" s="69"/>
      <c r="C25" s="219">
        <f>+Feb!C25</f>
        <v>0</v>
      </c>
      <c r="D25" s="219">
        <f>+Feb!D25</f>
        <v>0</v>
      </c>
      <c r="E25" s="55">
        <f>SUM(G25)+Feb!E25</f>
        <v>0</v>
      </c>
      <c r="F25" s="55">
        <f>SUM(H25)+Feb!F25</f>
        <v>0</v>
      </c>
      <c r="G25" s="55">
        <f t="shared" si="4"/>
        <v>0</v>
      </c>
      <c r="H25" s="55">
        <f t="shared" si="4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+I25+Feb!T25</f>
        <v>0</v>
      </c>
      <c r="U25" s="166">
        <f>+J25+Feb!U25</f>
        <v>0</v>
      </c>
      <c r="V25" s="166">
        <f>+K25+Feb!V25</f>
        <v>0</v>
      </c>
      <c r="W25" s="166">
        <f>+L25+Feb!W25</f>
        <v>0</v>
      </c>
      <c r="X25" s="166">
        <f>+M25+Feb!X25</f>
        <v>0</v>
      </c>
      <c r="Y25" s="166">
        <f>+N25+Feb!Y25</f>
        <v>0</v>
      </c>
      <c r="Z25" s="166">
        <f>+O25+Feb!Z25</f>
        <v>0</v>
      </c>
      <c r="AA25" s="166">
        <f>+P25+Feb!AA25</f>
        <v>0</v>
      </c>
      <c r="AB25" s="166">
        <f>+Q25+Feb!AB25</f>
        <v>0</v>
      </c>
      <c r="AC25" s="166">
        <f>+R25+Feb!AC25</f>
        <v>0</v>
      </c>
    </row>
    <row r="26" spans="1:29" s="133" customFormat="1" ht="16" customHeight="1" x14ac:dyDescent="0.3">
      <c r="A26" s="200">
        <f>+Feb!A26</f>
        <v>0</v>
      </c>
      <c r="B26" s="71"/>
      <c r="C26" s="219">
        <f>+Feb!C26</f>
        <v>0</v>
      </c>
      <c r="D26" s="219">
        <f>+Feb!D26</f>
        <v>0</v>
      </c>
      <c r="E26" s="55">
        <f>SUM(G26)+Feb!E26</f>
        <v>0</v>
      </c>
      <c r="F26" s="55">
        <f>SUM(H26)+Feb!F26</f>
        <v>0</v>
      </c>
      <c r="G26" s="55">
        <f t="shared" si="4"/>
        <v>0</v>
      </c>
      <c r="H26" s="55">
        <f t="shared" si="4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+I26+Feb!T26</f>
        <v>0</v>
      </c>
      <c r="U26" s="166">
        <f>+J26+Feb!U26</f>
        <v>0</v>
      </c>
      <c r="V26" s="166">
        <f>+K26+Feb!V26</f>
        <v>0</v>
      </c>
      <c r="W26" s="166">
        <f>+L26+Feb!W26</f>
        <v>0</v>
      </c>
      <c r="X26" s="166">
        <f>+M26+Feb!X26</f>
        <v>0</v>
      </c>
      <c r="Y26" s="166">
        <f>+N26+Feb!Y26</f>
        <v>0</v>
      </c>
      <c r="Z26" s="166">
        <f>+O26+Feb!Z26</f>
        <v>0</v>
      </c>
      <c r="AA26" s="166">
        <f>+P26+Feb!AA26</f>
        <v>0</v>
      </c>
      <c r="AB26" s="166">
        <f>+Q26+Feb!AB26</f>
        <v>0</v>
      </c>
      <c r="AC26" s="166">
        <f>+R26+Feb!AC26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5">SUM(C24:C26)</f>
        <v>0</v>
      </c>
      <c r="D27" s="215">
        <f t="shared" si="5"/>
        <v>0</v>
      </c>
      <c r="E27" s="111">
        <f t="shared" si="5"/>
        <v>0</v>
      </c>
      <c r="F27" s="111">
        <f t="shared" si="5"/>
        <v>0</v>
      </c>
      <c r="G27" s="111">
        <f t="shared" si="5"/>
        <v>0</v>
      </c>
      <c r="H27" s="186">
        <f t="shared" si="5"/>
        <v>0</v>
      </c>
      <c r="I27" s="130">
        <f t="shared" si="5"/>
        <v>0</v>
      </c>
      <c r="J27" s="130">
        <f t="shared" si="5"/>
        <v>0</v>
      </c>
      <c r="K27" s="130">
        <f t="shared" ref="K27:R27" si="6">SUM(K24:K26)</f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30">
        <f t="shared" si="6"/>
        <v>0</v>
      </c>
      <c r="P27" s="130">
        <f t="shared" si="6"/>
        <v>0</v>
      </c>
      <c r="Q27" s="130">
        <f t="shared" si="6"/>
        <v>0</v>
      </c>
      <c r="R27" s="130">
        <f t="shared" si="6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+Feb!A29</f>
        <v xml:space="preserve"> Equipment</v>
      </c>
      <c r="B29" s="71"/>
      <c r="C29" s="219">
        <f>+Feb!C29</f>
        <v>0</v>
      </c>
      <c r="D29" s="219">
        <f>+Feb!D29</f>
        <v>0</v>
      </c>
      <c r="E29" s="55">
        <f>SUM(G29)+Feb!E29</f>
        <v>0</v>
      </c>
      <c r="F29" s="55">
        <f>SUM(H29)+Feb!F29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+I29+Feb!T29</f>
        <v>0</v>
      </c>
      <c r="U29" s="166">
        <f>+J29+Feb!U29</f>
        <v>0</v>
      </c>
      <c r="V29" s="166">
        <f>+K29+Feb!V29</f>
        <v>0</v>
      </c>
      <c r="W29" s="166">
        <f>+L29+Feb!W29</f>
        <v>0</v>
      </c>
      <c r="X29" s="166">
        <f>+M29+Feb!X29</f>
        <v>0</v>
      </c>
      <c r="Y29" s="166">
        <f>+N29+Feb!Y29</f>
        <v>0</v>
      </c>
      <c r="Z29" s="166">
        <f>+O29+Feb!Z29</f>
        <v>0</v>
      </c>
      <c r="AA29" s="166">
        <f>+P29+Feb!AA29</f>
        <v>0</v>
      </c>
      <c r="AB29" s="166">
        <f>+Q29+Feb!AB29</f>
        <v>0</v>
      </c>
      <c r="AC29" s="166">
        <f>+R29+Feb!AC29</f>
        <v>0</v>
      </c>
    </row>
    <row r="30" spans="1:29" s="133" customFormat="1" ht="16" customHeight="1" x14ac:dyDescent="0.3">
      <c r="A30" s="200">
        <f>+Feb!A30</f>
        <v>0</v>
      </c>
      <c r="B30" s="71"/>
      <c r="C30" s="219">
        <f>+Feb!C30</f>
        <v>0</v>
      </c>
      <c r="D30" s="219">
        <f>+Feb!D30</f>
        <v>0</v>
      </c>
      <c r="E30" s="55">
        <f>SUM(G30)+Feb!E30</f>
        <v>0</v>
      </c>
      <c r="F30" s="55">
        <f>SUM(H30)+Feb!F30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+I30+Feb!T30</f>
        <v>0</v>
      </c>
      <c r="U30" s="166">
        <f>+J30+Feb!U30</f>
        <v>0</v>
      </c>
      <c r="V30" s="166">
        <f>+K30+Feb!V30</f>
        <v>0</v>
      </c>
      <c r="W30" s="166">
        <f>+L30+Feb!W30</f>
        <v>0</v>
      </c>
      <c r="X30" s="166">
        <f>+M30+Feb!X30</f>
        <v>0</v>
      </c>
      <c r="Y30" s="166">
        <f>+N30+Feb!Y30</f>
        <v>0</v>
      </c>
      <c r="Z30" s="166">
        <f>+O30+Feb!Z30</f>
        <v>0</v>
      </c>
      <c r="AA30" s="166">
        <f>+P30+Feb!AA30</f>
        <v>0</v>
      </c>
      <c r="AB30" s="166">
        <f>+Q30+Feb!AB30</f>
        <v>0</v>
      </c>
      <c r="AC30" s="166">
        <f>+R30+Feb!AC30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7">SUM(C29:C30)</f>
        <v>0</v>
      </c>
      <c r="D31" s="212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12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ref="K31:R31" si="8">SUM(K29:K30)</f>
        <v>0</v>
      </c>
      <c r="L31" s="141">
        <f t="shared" si="8"/>
        <v>0</v>
      </c>
      <c r="M31" s="141">
        <f t="shared" si="8"/>
        <v>0</v>
      </c>
      <c r="N31" s="141">
        <f t="shared" si="8"/>
        <v>0</v>
      </c>
      <c r="O31" s="141">
        <f t="shared" si="8"/>
        <v>0</v>
      </c>
      <c r="P31" s="141">
        <f t="shared" si="8"/>
        <v>0</v>
      </c>
      <c r="Q31" s="141">
        <f t="shared" si="8"/>
        <v>0</v>
      </c>
      <c r="R31" s="141">
        <f t="shared" si="8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+Feb!A33</f>
        <v>Congregate or HDM Meals</v>
      </c>
      <c r="B33" s="71"/>
      <c r="C33" s="219">
        <f>+Feb!C33</f>
        <v>0</v>
      </c>
      <c r="D33" s="219">
        <f>+Feb!D33</f>
        <v>0</v>
      </c>
      <c r="E33" s="55">
        <f>SUM(G33)+Feb!E33</f>
        <v>0</v>
      </c>
      <c r="F33" s="55">
        <f>SUM(H33)+Feb!F33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+I33+Feb!T33</f>
        <v>0</v>
      </c>
      <c r="U33" s="166">
        <f>+J33+Feb!U33</f>
        <v>0</v>
      </c>
      <c r="V33" s="166">
        <f>+K33+Feb!V33</f>
        <v>0</v>
      </c>
      <c r="W33" s="166">
        <f>+L33+Feb!W33</f>
        <v>0</v>
      </c>
      <c r="X33" s="166">
        <f>+M33+Feb!X33</f>
        <v>0</v>
      </c>
      <c r="Y33" s="166">
        <f>+N33+Feb!Y33</f>
        <v>0</v>
      </c>
      <c r="Z33" s="166">
        <f>+O33+Feb!Z33</f>
        <v>0</v>
      </c>
      <c r="AA33" s="166">
        <f>+P33+Feb!AA33</f>
        <v>0</v>
      </c>
      <c r="AB33" s="166">
        <f>+Q33+Feb!AB33</f>
        <v>0</v>
      </c>
      <c r="AC33" s="166">
        <f>+R33+Feb!AC33</f>
        <v>0</v>
      </c>
    </row>
    <row r="34" spans="1:29" s="133" customFormat="1" ht="16" customHeight="1" x14ac:dyDescent="0.3">
      <c r="A34" s="200" t="str">
        <f>+Feb!A34</f>
        <v>Food Share Delivery Cost</v>
      </c>
      <c r="B34" s="71"/>
      <c r="C34" s="219">
        <f>+Feb!C34</f>
        <v>0</v>
      </c>
      <c r="D34" s="219">
        <f>+Feb!D34</f>
        <v>0</v>
      </c>
      <c r="E34" s="55">
        <f>SUM(G34)+Feb!E34</f>
        <v>0</v>
      </c>
      <c r="F34" s="55">
        <f>SUM(H34)+Feb!F34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+I34+Feb!T34</f>
        <v>0</v>
      </c>
      <c r="U34" s="166">
        <f>+J34+Feb!U34</f>
        <v>0</v>
      </c>
      <c r="V34" s="166">
        <f>+K34+Feb!V34</f>
        <v>0</v>
      </c>
      <c r="W34" s="166">
        <f>+L34+Feb!W34</f>
        <v>0</v>
      </c>
      <c r="X34" s="166">
        <f>+M34+Feb!X34</f>
        <v>0</v>
      </c>
      <c r="Y34" s="166">
        <f>+N34+Feb!Y34</f>
        <v>0</v>
      </c>
      <c r="Z34" s="166">
        <f>+O34+Feb!Z34</f>
        <v>0</v>
      </c>
      <c r="AA34" s="166">
        <f>+P34+Feb!AA34</f>
        <v>0</v>
      </c>
      <c r="AB34" s="166">
        <f>+Q34+Feb!AB34</f>
        <v>0</v>
      </c>
      <c r="AC34" s="166">
        <f>+R34+Feb!AC34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9">SUM(C33:C34)</f>
        <v>0</v>
      </c>
      <c r="D35" s="212">
        <f t="shared" si="9"/>
        <v>0</v>
      </c>
      <c r="E35" s="112">
        <f t="shared" si="9"/>
        <v>0</v>
      </c>
      <c r="F35" s="112">
        <f t="shared" si="9"/>
        <v>0</v>
      </c>
      <c r="G35" s="112">
        <f t="shared" si="9"/>
        <v>0</v>
      </c>
      <c r="H35" s="112">
        <f t="shared" si="9"/>
        <v>0</v>
      </c>
      <c r="I35" s="130">
        <f t="shared" si="9"/>
        <v>0</v>
      </c>
      <c r="J35" s="130">
        <f t="shared" si="9"/>
        <v>0</v>
      </c>
      <c r="K35" s="130">
        <f t="shared" ref="K35:R35" si="10">SUM(K33:K34)</f>
        <v>0</v>
      </c>
      <c r="L35" s="130">
        <f t="shared" si="10"/>
        <v>0</v>
      </c>
      <c r="M35" s="130">
        <f t="shared" si="10"/>
        <v>0</v>
      </c>
      <c r="N35" s="130">
        <f t="shared" si="10"/>
        <v>0</v>
      </c>
      <c r="O35" s="130">
        <f t="shared" si="10"/>
        <v>0</v>
      </c>
      <c r="P35" s="130">
        <f t="shared" si="10"/>
        <v>0</v>
      </c>
      <c r="Q35" s="130">
        <f t="shared" si="10"/>
        <v>0</v>
      </c>
      <c r="R35" s="130">
        <f t="shared" si="10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+Feb!A37</f>
        <v xml:space="preserve">Food Cost </v>
      </c>
      <c r="B37" s="69"/>
      <c r="C37" s="219">
        <f>+Feb!C37</f>
        <v>0</v>
      </c>
      <c r="D37" s="219">
        <f>+Feb!D37</f>
        <v>0</v>
      </c>
      <c r="E37" s="55">
        <f>SUM(G37)+Feb!E37</f>
        <v>0</v>
      </c>
      <c r="F37" s="55">
        <f>SUM(H37)+Feb!F37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+I37+Feb!T37</f>
        <v>0</v>
      </c>
      <c r="U37" s="166">
        <f>+J37+Feb!U37</f>
        <v>0</v>
      </c>
      <c r="V37" s="166">
        <f>+K37+Feb!V37</f>
        <v>0</v>
      </c>
      <c r="W37" s="166">
        <f>+L37+Feb!W37</f>
        <v>0</v>
      </c>
      <c r="X37" s="166">
        <f>+M37+Feb!X37</f>
        <v>0</v>
      </c>
      <c r="Y37" s="166">
        <f>+N37+Feb!Y37</f>
        <v>0</v>
      </c>
      <c r="Z37" s="166">
        <f>+O37+Feb!Z37</f>
        <v>0</v>
      </c>
      <c r="AA37" s="166">
        <f>+P37+Feb!AA37</f>
        <v>0</v>
      </c>
      <c r="AB37" s="166">
        <f>+Q37+Feb!AB37</f>
        <v>0</v>
      </c>
      <c r="AC37" s="166">
        <f>+R37+Feb!AC37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1">SUM(E37:E37)</f>
        <v>0</v>
      </c>
      <c r="F38" s="112">
        <f t="shared" si="11"/>
        <v>0</v>
      </c>
      <c r="G38" s="112">
        <f t="shared" si="11"/>
        <v>0</v>
      </c>
      <c r="H38" s="112">
        <f t="shared" si="11"/>
        <v>0</v>
      </c>
      <c r="I38" s="130">
        <f t="shared" si="11"/>
        <v>0</v>
      </c>
      <c r="J38" s="130">
        <f t="shared" si="11"/>
        <v>0</v>
      </c>
      <c r="K38" s="130">
        <f t="shared" ref="K38:R38" si="12">SUM(K37:K37)</f>
        <v>0</v>
      </c>
      <c r="L38" s="130">
        <f t="shared" si="12"/>
        <v>0</v>
      </c>
      <c r="M38" s="130">
        <f t="shared" si="12"/>
        <v>0</v>
      </c>
      <c r="N38" s="130">
        <f t="shared" si="12"/>
        <v>0</v>
      </c>
      <c r="O38" s="130">
        <f t="shared" si="12"/>
        <v>0</v>
      </c>
      <c r="P38" s="130">
        <f t="shared" si="12"/>
        <v>0</v>
      </c>
      <c r="Q38" s="130">
        <f t="shared" si="12"/>
        <v>0</v>
      </c>
      <c r="R38" s="130">
        <f t="shared" si="12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+Feb!A40</f>
        <v>Supplies:Non food(Bags,liners etc)</v>
      </c>
      <c r="B40" s="72"/>
      <c r="C40" s="219">
        <f>+Feb!C40</f>
        <v>0</v>
      </c>
      <c r="D40" s="219">
        <f>+Feb!D40</f>
        <v>0</v>
      </c>
      <c r="E40" s="75">
        <f>SUM(G40)+Feb!E40</f>
        <v>0</v>
      </c>
      <c r="F40" s="55">
        <f>SUM(H40)+Feb!F40</f>
        <v>0</v>
      </c>
      <c r="G40" s="55">
        <f t="shared" ref="G40:G49" si="13">SUM(I40+K40+M40+O40+Q40)</f>
        <v>0</v>
      </c>
      <c r="H40" s="55">
        <f t="shared" ref="H40:H49" si="14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+I40+Feb!T40</f>
        <v>0</v>
      </c>
      <c r="U40" s="166">
        <f>+J40+Feb!U40</f>
        <v>0</v>
      </c>
      <c r="V40" s="166">
        <f>+K40+Feb!V40</f>
        <v>0</v>
      </c>
      <c r="W40" s="166">
        <f>+L40+Feb!W40</f>
        <v>0</v>
      </c>
      <c r="X40" s="166">
        <f>+M40+Feb!X40</f>
        <v>0</v>
      </c>
      <c r="Y40" s="166">
        <f>+N40+Feb!Y40</f>
        <v>0</v>
      </c>
      <c r="Z40" s="166">
        <f>+O40+Feb!Z40</f>
        <v>0</v>
      </c>
      <c r="AA40" s="166">
        <f>+P40+Feb!AA40</f>
        <v>0</v>
      </c>
      <c r="AB40" s="166">
        <f>+Q40+Feb!AB40</f>
        <v>0</v>
      </c>
      <c r="AC40" s="166">
        <f>+R40+Feb!AC40</f>
        <v>0</v>
      </c>
    </row>
    <row r="41" spans="1:29" s="133" customFormat="1" ht="16" customHeight="1" x14ac:dyDescent="0.3">
      <c r="A41" s="200" t="str">
        <f>+Feb!A41</f>
        <v>Health permit</v>
      </c>
      <c r="B41" s="72"/>
      <c r="C41" s="219">
        <f>+Feb!C41</f>
        <v>0</v>
      </c>
      <c r="D41" s="219">
        <f>+Feb!D41</f>
        <v>0</v>
      </c>
      <c r="E41" s="55">
        <f>SUM(G41)+Feb!E41</f>
        <v>0</v>
      </c>
      <c r="F41" s="55">
        <f>SUM(H41)+Feb!F41</f>
        <v>0</v>
      </c>
      <c r="G41" s="55">
        <f t="shared" si="13"/>
        <v>0</v>
      </c>
      <c r="H41" s="55">
        <f t="shared" si="14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+I41+Feb!T41</f>
        <v>0</v>
      </c>
      <c r="U41" s="166">
        <f>+J41+Feb!U41</f>
        <v>0</v>
      </c>
      <c r="V41" s="166">
        <f>+K41+Feb!V41</f>
        <v>0</v>
      </c>
      <c r="W41" s="166">
        <f>+L41+Feb!W41</f>
        <v>0</v>
      </c>
      <c r="X41" s="166">
        <f>+M41+Feb!X41</f>
        <v>0</v>
      </c>
      <c r="Y41" s="166">
        <f>+N41+Feb!Y41</f>
        <v>0</v>
      </c>
      <c r="Z41" s="166">
        <f>+O41+Feb!Z41</f>
        <v>0</v>
      </c>
      <c r="AA41" s="166">
        <f>+P41+Feb!AA41</f>
        <v>0</v>
      </c>
      <c r="AB41" s="166">
        <f>+Q41+Feb!AB41</f>
        <v>0</v>
      </c>
      <c r="AC41" s="166">
        <f>+R41+Feb!AC41</f>
        <v>0</v>
      </c>
    </row>
    <row r="42" spans="1:29" s="133" customFormat="1" ht="16" customHeight="1" x14ac:dyDescent="0.3">
      <c r="A42" s="200" t="str">
        <f>+Feb!A42</f>
        <v>Rent</v>
      </c>
      <c r="B42" s="72"/>
      <c r="C42" s="219">
        <f>+Feb!C42</f>
        <v>0</v>
      </c>
      <c r="D42" s="219">
        <f>+Feb!D42</f>
        <v>0</v>
      </c>
      <c r="E42" s="55">
        <f>SUM(G42)+Feb!E42</f>
        <v>0</v>
      </c>
      <c r="F42" s="55">
        <f>SUM(H42)+Feb!F42</f>
        <v>0</v>
      </c>
      <c r="G42" s="55">
        <f t="shared" si="13"/>
        <v>0</v>
      </c>
      <c r="H42" s="55">
        <f t="shared" si="14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+I42+Feb!T42</f>
        <v>0</v>
      </c>
      <c r="U42" s="166">
        <f>+J42+Feb!U42</f>
        <v>0</v>
      </c>
      <c r="V42" s="166">
        <f>+K42+Feb!V42</f>
        <v>0</v>
      </c>
      <c r="W42" s="166">
        <f>+L42+Feb!W42</f>
        <v>0</v>
      </c>
      <c r="X42" s="166">
        <f>+M42+Feb!X42</f>
        <v>0</v>
      </c>
      <c r="Y42" s="166">
        <f>+N42+Feb!Y42</f>
        <v>0</v>
      </c>
      <c r="Z42" s="166">
        <f>+O42+Feb!Z42</f>
        <v>0</v>
      </c>
      <c r="AA42" s="166">
        <f>+P42+Feb!AA42</f>
        <v>0</v>
      </c>
      <c r="AB42" s="166">
        <f>+Q42+Feb!AB42</f>
        <v>0</v>
      </c>
      <c r="AC42" s="166">
        <f>+R42+Feb!AC42</f>
        <v>0</v>
      </c>
    </row>
    <row r="43" spans="1:29" s="133" customFormat="1" ht="16" customHeight="1" x14ac:dyDescent="0.3">
      <c r="A43" s="200" t="str">
        <f>+Feb!A43</f>
        <v>Program Publicity</v>
      </c>
      <c r="B43" s="72"/>
      <c r="C43" s="219">
        <f>+Feb!C43</f>
        <v>0</v>
      </c>
      <c r="D43" s="219">
        <f>+Feb!D43</f>
        <v>0</v>
      </c>
      <c r="E43" s="55">
        <f>SUM(G43)+Feb!E43</f>
        <v>0</v>
      </c>
      <c r="F43" s="55">
        <f>SUM(H43)+Feb!F43</f>
        <v>0</v>
      </c>
      <c r="G43" s="55">
        <f t="shared" si="13"/>
        <v>0</v>
      </c>
      <c r="H43" s="55">
        <f t="shared" si="14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+I43+Feb!T43</f>
        <v>0</v>
      </c>
      <c r="U43" s="166">
        <f>+J43+Feb!U43</f>
        <v>0</v>
      </c>
      <c r="V43" s="166">
        <f>+K43+Feb!V43</f>
        <v>0</v>
      </c>
      <c r="W43" s="166">
        <f>+L43+Feb!W43</f>
        <v>0</v>
      </c>
      <c r="X43" s="166">
        <f>+M43+Feb!X43</f>
        <v>0</v>
      </c>
      <c r="Y43" s="166">
        <f>+N43+Feb!Y43</f>
        <v>0</v>
      </c>
      <c r="Z43" s="166">
        <f>+O43+Feb!Z43</f>
        <v>0</v>
      </c>
      <c r="AA43" s="166">
        <f>+P43+Feb!AA43</f>
        <v>0</v>
      </c>
      <c r="AB43" s="166">
        <f>+Q43+Feb!AB43</f>
        <v>0</v>
      </c>
      <c r="AC43" s="166">
        <f>+R43+Feb!AC43</f>
        <v>0</v>
      </c>
    </row>
    <row r="44" spans="1:29" s="133" customFormat="1" ht="16" customHeight="1" x14ac:dyDescent="0.3">
      <c r="A44" s="200" t="str">
        <f>+Feb!A44</f>
        <v>Other</v>
      </c>
      <c r="B44" s="298"/>
      <c r="C44" s="219">
        <f>+Feb!C44</f>
        <v>0</v>
      </c>
      <c r="D44" s="219">
        <f>+Feb!D44</f>
        <v>0</v>
      </c>
      <c r="E44" s="55">
        <f>SUM(G44)+Feb!E44</f>
        <v>0</v>
      </c>
      <c r="F44" s="55">
        <f>SUM(H44)+Feb!F44</f>
        <v>0</v>
      </c>
      <c r="G44" s="55">
        <f t="shared" ref="G44:H46" si="15">SUM(I44+K44+M44+O44+Q44)</f>
        <v>0</v>
      </c>
      <c r="H44" s="55">
        <f t="shared" si="1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+I44+Feb!T44</f>
        <v>0</v>
      </c>
      <c r="U44" s="166">
        <f>+J44+Feb!U44</f>
        <v>0</v>
      </c>
      <c r="V44" s="166">
        <f>+K44+Feb!V44</f>
        <v>0</v>
      </c>
      <c r="W44" s="166">
        <f>+L44+Feb!W44</f>
        <v>0</v>
      </c>
      <c r="X44" s="166">
        <f>+M44+Feb!X44</f>
        <v>0</v>
      </c>
      <c r="Y44" s="166">
        <f>+N44+Feb!Y44</f>
        <v>0</v>
      </c>
      <c r="Z44" s="166">
        <f>+O44+Feb!Z44</f>
        <v>0</v>
      </c>
      <c r="AA44" s="166">
        <f>+P44+Feb!AA44</f>
        <v>0</v>
      </c>
      <c r="AB44" s="166">
        <f>+Q44+Feb!AB44</f>
        <v>0</v>
      </c>
      <c r="AC44" s="166">
        <f>+R44+Feb!AC44</f>
        <v>0</v>
      </c>
    </row>
    <row r="45" spans="1:29" s="133" customFormat="1" ht="16" customHeight="1" x14ac:dyDescent="0.3">
      <c r="A45" s="200" t="str">
        <f>+Feb!A45</f>
        <v>Other</v>
      </c>
      <c r="B45" s="298"/>
      <c r="C45" s="219">
        <f>+Feb!C45</f>
        <v>0</v>
      </c>
      <c r="D45" s="219">
        <f>+Feb!D45</f>
        <v>0</v>
      </c>
      <c r="E45" s="55">
        <f>SUM(G45)+Feb!E45</f>
        <v>0</v>
      </c>
      <c r="F45" s="55">
        <f>SUM(H45)+Feb!F45</f>
        <v>0</v>
      </c>
      <c r="G45" s="55">
        <f t="shared" si="15"/>
        <v>0</v>
      </c>
      <c r="H45" s="55">
        <f t="shared" si="1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+I45+Feb!T45</f>
        <v>0</v>
      </c>
      <c r="U45" s="166">
        <f>+J45+Feb!U45</f>
        <v>0</v>
      </c>
      <c r="V45" s="166">
        <f>+K45+Feb!V45</f>
        <v>0</v>
      </c>
      <c r="W45" s="166">
        <f>+L45+Feb!W45</f>
        <v>0</v>
      </c>
      <c r="X45" s="166">
        <f>+M45+Feb!X45</f>
        <v>0</v>
      </c>
      <c r="Y45" s="166">
        <f>+N45+Feb!Y45</f>
        <v>0</v>
      </c>
      <c r="Z45" s="166">
        <f>+O45+Feb!Z45</f>
        <v>0</v>
      </c>
      <c r="AA45" s="166">
        <f>+P45+Feb!AA45</f>
        <v>0</v>
      </c>
      <c r="AB45" s="166">
        <f>+Q45+Feb!AB45</f>
        <v>0</v>
      </c>
      <c r="AC45" s="166">
        <f>+R45+Feb!AC45</f>
        <v>0</v>
      </c>
    </row>
    <row r="46" spans="1:29" s="133" customFormat="1" ht="16" customHeight="1" x14ac:dyDescent="0.3">
      <c r="A46" s="200" t="str">
        <f>+Feb!A46</f>
        <v>Indirect Costs (no more than 10% of grant funds)</v>
      </c>
      <c r="B46" s="234"/>
      <c r="C46" s="219">
        <f>+Feb!C46</f>
        <v>0</v>
      </c>
      <c r="D46" s="219">
        <f>+Feb!D46</f>
        <v>0</v>
      </c>
      <c r="E46" s="55">
        <f>SUM(G46)+Feb!E46</f>
        <v>0</v>
      </c>
      <c r="F46" s="55">
        <f>SUM(H46)+Feb!F46</f>
        <v>0</v>
      </c>
      <c r="G46" s="55">
        <f t="shared" si="15"/>
        <v>0</v>
      </c>
      <c r="H46" s="55">
        <f t="shared" si="1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+I46+Feb!T46</f>
        <v>0</v>
      </c>
      <c r="U46" s="166">
        <f>+J46+Feb!U46</f>
        <v>0</v>
      </c>
      <c r="V46" s="166">
        <f>+K46+Feb!V46</f>
        <v>0</v>
      </c>
      <c r="W46" s="166">
        <f>+L46+Feb!W46</f>
        <v>0</v>
      </c>
      <c r="X46" s="166">
        <f>+M46+Feb!X46</f>
        <v>0</v>
      </c>
      <c r="Y46" s="166">
        <f>+N46+Feb!Y46</f>
        <v>0</v>
      </c>
      <c r="Z46" s="166">
        <f>+O46+Feb!Z46</f>
        <v>0</v>
      </c>
      <c r="AA46" s="166">
        <f>+P46+Feb!AA46</f>
        <v>0</v>
      </c>
      <c r="AB46" s="166">
        <f>+Q46+Feb!AB46</f>
        <v>0</v>
      </c>
      <c r="AC46" s="166">
        <f>+R46+Feb!AC46</f>
        <v>0</v>
      </c>
    </row>
    <row r="47" spans="1:29" s="133" customFormat="1" ht="16" customHeight="1" x14ac:dyDescent="0.3">
      <c r="A47" s="200"/>
      <c r="B47" s="23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+I47+Feb!T47</f>
        <v>0</v>
      </c>
      <c r="U47" s="166">
        <f>+J47+Feb!U47</f>
        <v>0</v>
      </c>
      <c r="V47" s="166">
        <f>+K47+Feb!V47</f>
        <v>0</v>
      </c>
      <c r="W47" s="166">
        <f>+L47+Feb!W47</f>
        <v>0</v>
      </c>
      <c r="X47" s="166">
        <f>+M47+Feb!X47</f>
        <v>0</v>
      </c>
      <c r="Y47" s="166">
        <f>+N47+Feb!Y47</f>
        <v>0</v>
      </c>
      <c r="Z47" s="166">
        <f>+O47+Feb!Z47</f>
        <v>0</v>
      </c>
      <c r="AA47" s="166">
        <f>+P47+Feb!AA47</f>
        <v>0</v>
      </c>
      <c r="AB47" s="166">
        <f>+Q47+Feb!AB47</f>
        <v>0</v>
      </c>
      <c r="AC47" s="166">
        <f>+R47+Feb!AC47</f>
        <v>0</v>
      </c>
    </row>
    <row r="48" spans="1:29" s="133" customFormat="1" ht="16" customHeight="1" x14ac:dyDescent="0.3">
      <c r="A48" s="200"/>
      <c r="B48" s="23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+I48+Feb!T48</f>
        <v>0</v>
      </c>
      <c r="U48" s="166">
        <f>+J48+Feb!U48</f>
        <v>0</v>
      </c>
      <c r="V48" s="166">
        <f>+K48+Feb!V48</f>
        <v>0</v>
      </c>
      <c r="W48" s="166">
        <f>+L48+Feb!W48</f>
        <v>0</v>
      </c>
      <c r="X48" s="166">
        <f>+M48+Feb!X48</f>
        <v>0</v>
      </c>
      <c r="Y48" s="166">
        <f>+N48+Feb!Y48</f>
        <v>0</v>
      </c>
      <c r="Z48" s="166">
        <f>+O48+Feb!Z48</f>
        <v>0</v>
      </c>
      <c r="AA48" s="166">
        <f>+P48+Feb!AA48</f>
        <v>0</v>
      </c>
      <c r="AB48" s="166">
        <f>+Q48+Feb!AB48</f>
        <v>0</v>
      </c>
      <c r="AC48" s="166">
        <f>+R48+Feb!AC48</f>
        <v>0</v>
      </c>
    </row>
    <row r="49" spans="1:29" s="133" customFormat="1" ht="16" customHeight="1" x14ac:dyDescent="0.3">
      <c r="A49" s="200">
        <f>+Feb!A49</f>
        <v>0</v>
      </c>
      <c r="B49" s="72"/>
      <c r="C49" s="219">
        <f>+Feb!C49</f>
        <v>0</v>
      </c>
      <c r="D49" s="219">
        <f>+Feb!D49</f>
        <v>0</v>
      </c>
      <c r="E49" s="55">
        <f>SUM(G49)+Feb!E49</f>
        <v>0</v>
      </c>
      <c r="F49" s="55">
        <f>SUM(H49)+Feb!F49</f>
        <v>0</v>
      </c>
      <c r="G49" s="55">
        <f t="shared" si="13"/>
        <v>0</v>
      </c>
      <c r="H49" s="55">
        <f t="shared" si="14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+I49+Feb!T49</f>
        <v>0</v>
      </c>
      <c r="U49" s="166">
        <f>+J49+Feb!U49</f>
        <v>0</v>
      </c>
      <c r="V49" s="166">
        <f>+K49+Feb!V49</f>
        <v>0</v>
      </c>
      <c r="W49" s="166">
        <f>+L49+Feb!W49</f>
        <v>0</v>
      </c>
      <c r="X49" s="166">
        <f>+M49+Feb!X49</f>
        <v>0</v>
      </c>
      <c r="Y49" s="166">
        <f>+N49+Feb!Y49</f>
        <v>0</v>
      </c>
      <c r="Z49" s="166">
        <f>+O49+Feb!Z49</f>
        <v>0</v>
      </c>
      <c r="AA49" s="166">
        <f>+P49+Feb!AA49</f>
        <v>0</v>
      </c>
      <c r="AB49" s="166">
        <f>+Q49+Feb!AB49</f>
        <v>0</v>
      </c>
      <c r="AC49" s="166">
        <f>+R49+Feb!AC49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6">SUM(C40:C49)</f>
        <v>0</v>
      </c>
      <c r="D50" s="217">
        <f t="shared" si="16"/>
        <v>0</v>
      </c>
      <c r="E50" s="113">
        <f t="shared" si="16"/>
        <v>0</v>
      </c>
      <c r="F50" s="113">
        <f t="shared" si="16"/>
        <v>0</v>
      </c>
      <c r="G50" s="122">
        <f t="shared" si="16"/>
        <v>0</v>
      </c>
      <c r="H50" s="122">
        <f t="shared" si="16"/>
        <v>0</v>
      </c>
      <c r="I50" s="95">
        <f t="shared" si="16"/>
        <v>0</v>
      </c>
      <c r="J50" s="95">
        <f t="shared" si="16"/>
        <v>0</v>
      </c>
      <c r="K50" s="95">
        <f t="shared" si="16"/>
        <v>0</v>
      </c>
      <c r="L50" s="95">
        <f t="shared" si="16"/>
        <v>0</v>
      </c>
      <c r="M50" s="95">
        <f t="shared" si="16"/>
        <v>0</v>
      </c>
      <c r="N50" s="95">
        <f t="shared" si="16"/>
        <v>0</v>
      </c>
      <c r="O50" s="95">
        <f t="shared" si="16"/>
        <v>0</v>
      </c>
      <c r="P50" s="95">
        <f t="shared" si="16"/>
        <v>0</v>
      </c>
      <c r="Q50" s="95">
        <f t="shared" si="16"/>
        <v>0</v>
      </c>
      <c r="R50" s="95">
        <f t="shared" si="16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7">SUM(G50,G38,G35,G31,G27,G22)</f>
        <v>0</v>
      </c>
      <c r="H52" s="127">
        <f t="shared" si="17"/>
        <v>0</v>
      </c>
      <c r="I52" s="99">
        <f t="shared" si="17"/>
        <v>0</v>
      </c>
      <c r="J52" s="99">
        <f t="shared" si="17"/>
        <v>0</v>
      </c>
      <c r="K52" s="99">
        <f t="shared" si="17"/>
        <v>0</v>
      </c>
      <c r="L52" s="99">
        <f t="shared" si="17"/>
        <v>0</v>
      </c>
      <c r="M52" s="99">
        <f t="shared" si="17"/>
        <v>0</v>
      </c>
      <c r="N52" s="99">
        <f t="shared" si="17"/>
        <v>0</v>
      </c>
      <c r="O52" s="99">
        <f t="shared" si="17"/>
        <v>0</v>
      </c>
      <c r="P52" s="99">
        <f t="shared" si="17"/>
        <v>0</v>
      </c>
      <c r="Q52" s="99">
        <f t="shared" si="17"/>
        <v>0</v>
      </c>
      <c r="R52" s="99">
        <f t="shared" si="17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+I52+Feb!I53</f>
        <v>0</v>
      </c>
      <c r="J53" s="130">
        <f>+J52+Feb!J53</f>
        <v>0</v>
      </c>
      <c r="K53" s="130">
        <f>+K52+Feb!K53</f>
        <v>0</v>
      </c>
      <c r="L53" s="130">
        <f>+L52+Feb!L53</f>
        <v>0</v>
      </c>
      <c r="M53" s="130">
        <f>+M52+Feb!M53</f>
        <v>0</v>
      </c>
      <c r="N53" s="130">
        <f>+N52+Feb!N53</f>
        <v>0</v>
      </c>
      <c r="O53" s="130">
        <f>+O52+Feb!O53</f>
        <v>0</v>
      </c>
      <c r="P53" s="130">
        <f>+P52+Feb!P53</f>
        <v>0</v>
      </c>
      <c r="Q53" s="130">
        <f>+Q52+Feb!Q53</f>
        <v>0</v>
      </c>
      <c r="R53" s="130">
        <f>+R52+Feb!R53</f>
        <v>0</v>
      </c>
      <c r="T53" s="166">
        <f>SUM(T13:T52)</f>
        <v>0</v>
      </c>
      <c r="U53" s="166">
        <f t="shared" ref="U53:AC53" si="18">SUM(U13:U52)</f>
        <v>0</v>
      </c>
      <c r="V53" s="166">
        <f t="shared" si="18"/>
        <v>0</v>
      </c>
      <c r="W53" s="166">
        <f t="shared" si="18"/>
        <v>0</v>
      </c>
      <c r="X53" s="166">
        <f t="shared" si="18"/>
        <v>0</v>
      </c>
      <c r="Y53" s="166">
        <f t="shared" si="18"/>
        <v>0</v>
      </c>
      <c r="Z53" s="166">
        <f t="shared" si="18"/>
        <v>0</v>
      </c>
      <c r="AA53" s="166">
        <f t="shared" si="18"/>
        <v>0</v>
      </c>
      <c r="AB53" s="166">
        <f t="shared" si="18"/>
        <v>0</v>
      </c>
      <c r="AC53" s="166">
        <f t="shared" si="18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54" t="s">
        <v>24</v>
      </c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6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+Feb!I67+Mar!I66</f>
        <v>0</v>
      </c>
      <c r="J67" s="162">
        <f>+Feb!J67+Mar!J66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I56:R57 C56:E57 A23:B23 B3:D3 C2:D2 C22:D23 A38:D39 A50:D50 A27:D28 B24:B26 A31:D32 B29:B30 A35:D36 B33:B34 B37 E1:G6" name="Range1"/>
    <protectedRange sqref="G54:H54" name="Range1_5"/>
    <protectedRange sqref="F56:H57" name="Range1_6"/>
    <protectedRange sqref="G53:H53" name="Range1_9"/>
    <protectedRange sqref="G8:H8" name="Range1_8"/>
    <protectedRange sqref="I51:R51 K30:R30 K34:R34 R24 K26:R26 R13:R16 R29 K17:R18 K20:R21 K19:M19 O19:R19" name="Range1_7"/>
    <protectedRange sqref="I17:J21 I26:J26 I30:J30 I34:J34 R25 R33 R37 I44:R49 R40:R43" name="Range1_1"/>
    <protectedRange sqref="A22:B22" name="Range1_14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7">
    <mergeCell ref="M2:N2"/>
    <mergeCell ref="J2:K2"/>
    <mergeCell ref="J1:K1"/>
    <mergeCell ref="M1:N1"/>
    <mergeCell ref="A59:R59"/>
    <mergeCell ref="J3:N3"/>
    <mergeCell ref="B1:D1"/>
    <mergeCell ref="I55:L55"/>
    <mergeCell ref="I9:R9"/>
    <mergeCell ref="A8:B8"/>
    <mergeCell ref="C10:D10"/>
    <mergeCell ref="A27:B27"/>
    <mergeCell ref="A35:B35"/>
    <mergeCell ref="A31:B31"/>
    <mergeCell ref="A22:B22"/>
    <mergeCell ref="I57:L57"/>
    <mergeCell ref="B60:D61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3" width="11.07421875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6" customFormat="1" ht="19.5" customHeight="1" x14ac:dyDescent="0.45">
      <c r="A1" s="357" t="str">
        <f>+Mar!A1</f>
        <v xml:space="preserve">Contractor Name: </v>
      </c>
      <c r="B1" s="752">
        <f>+Mar!B1</f>
        <v>0</v>
      </c>
      <c r="C1" s="752"/>
      <c r="D1" s="753"/>
      <c r="E1" s="375" t="s">
        <v>23</v>
      </c>
      <c r="F1" s="667">
        <f>+Mar!F1+30</f>
        <v>45020</v>
      </c>
      <c r="G1" s="667"/>
      <c r="H1" s="373"/>
      <c r="I1" s="357" t="s">
        <v>245</v>
      </c>
      <c r="J1" s="660" t="str">
        <f>Budget!W8</f>
        <v>3500FY23-</v>
      </c>
      <c r="K1" s="660"/>
      <c r="L1" s="169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57" t="str">
        <f>+Mar!A2</f>
        <v xml:space="preserve">Project Name: 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tr">
        <f>+Mar!L2</f>
        <v xml:space="preserve">Phone:  </v>
      </c>
      <c r="M2" s="660">
        <f>Budget!AA7</f>
        <v>0</v>
      </c>
      <c r="N2" s="661"/>
      <c r="O2" s="750" t="s">
        <v>77</v>
      </c>
      <c r="P2" s="751"/>
      <c r="Q2" s="751"/>
      <c r="R2" s="232">
        <f>+P1+R1</f>
        <v>0</v>
      </c>
    </row>
    <row r="3" spans="1:29" s="6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</row>
    <row r="5" spans="1:29" s="4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</row>
    <row r="6" spans="1:29" s="4" customFormat="1" ht="18.75" customHeight="1" x14ac:dyDescent="0.3">
      <c r="A6" s="239"/>
      <c r="B6" s="238" t="s">
        <v>182</v>
      </c>
      <c r="C6" s="248">
        <f>+C5+Mar!C6</f>
        <v>0</v>
      </c>
      <c r="D6" s="248">
        <f>+D5+Mar!D6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</row>
    <row r="7" spans="1:29" s="3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0">
        <f>+Mar!C8</f>
        <v>0</v>
      </c>
      <c r="D8" s="220">
        <f>+Mar!D8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172" t="s">
        <v>62</v>
      </c>
      <c r="B9" s="173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60"/>
      <c r="J11" s="256"/>
      <c r="K11" s="256"/>
      <c r="L11" s="256"/>
      <c r="M11" s="256"/>
      <c r="N11" s="256"/>
      <c r="O11" s="256"/>
      <c r="P11" s="256"/>
      <c r="Q11" s="256"/>
      <c r="R11" s="261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+Mar!A13</f>
        <v>Admin/Fiscal</v>
      </c>
      <c r="B13" s="207">
        <f>+Jul!B13</f>
        <v>0</v>
      </c>
      <c r="C13" s="219">
        <f>+Mar!C13</f>
        <v>0</v>
      </c>
      <c r="D13" s="219">
        <f>+Mar!D13</f>
        <v>0</v>
      </c>
      <c r="E13" s="55">
        <f>SUM(G13)+Mar!E13</f>
        <v>0</v>
      </c>
      <c r="F13" s="55">
        <f>SUM(H13)+Mar!F13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+I13+Mar!T13</f>
        <v>0</v>
      </c>
      <c r="U13" s="166">
        <f>+J13+Mar!U13</f>
        <v>0</v>
      </c>
      <c r="V13" s="166">
        <f>+K13+Mar!V13</f>
        <v>0</v>
      </c>
      <c r="W13" s="166">
        <f>+L13+Mar!W13</f>
        <v>0</v>
      </c>
      <c r="X13" s="166">
        <f>+M13+Mar!X13</f>
        <v>0</v>
      </c>
      <c r="Y13" s="166">
        <f>+N13+Mar!Y13</f>
        <v>0</v>
      </c>
      <c r="Z13" s="166">
        <f>+O13+Mar!Z13</f>
        <v>0</v>
      </c>
      <c r="AA13" s="166">
        <f>+P13+Mar!AA13</f>
        <v>0</v>
      </c>
      <c r="AB13" s="166">
        <f>+Q13+Mar!AB13</f>
        <v>0</v>
      </c>
      <c r="AC13" s="166">
        <f>+R13+Mar!AC13</f>
        <v>0</v>
      </c>
    </row>
    <row r="14" spans="1:29" s="133" customFormat="1" ht="16" customHeight="1" x14ac:dyDescent="0.3">
      <c r="A14" s="200" t="str">
        <f>+Mar!A14</f>
        <v>Site/ HDM/MOW Coordinator</v>
      </c>
      <c r="B14" s="207">
        <f>+Jul!B14</f>
        <v>0</v>
      </c>
      <c r="C14" s="219">
        <f>+Mar!C14</f>
        <v>0</v>
      </c>
      <c r="D14" s="219">
        <f>+Mar!D14</f>
        <v>0</v>
      </c>
      <c r="E14" s="55">
        <f>SUM(G14)+Mar!E14</f>
        <v>0</v>
      </c>
      <c r="F14" s="55">
        <f>SUM(H14)+Mar!F14</f>
        <v>0</v>
      </c>
      <c r="G14" s="55">
        <f t="shared" ref="G14:H21" si="1">SUM(I14+K14+M14+O14+Q14)</f>
        <v>0</v>
      </c>
      <c r="H14" s="55">
        <f t="shared" si="1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+I14+Mar!T14</f>
        <v>0</v>
      </c>
      <c r="U14" s="166">
        <f>+J14+Mar!U14</f>
        <v>0</v>
      </c>
      <c r="V14" s="166">
        <f>+K14+Mar!V14</f>
        <v>0</v>
      </c>
      <c r="W14" s="166">
        <f>+L14+Mar!W14</f>
        <v>0</v>
      </c>
      <c r="X14" s="166">
        <f>+M14+Mar!X14</f>
        <v>0</v>
      </c>
      <c r="Y14" s="166">
        <f>+N14+Mar!Y14</f>
        <v>0</v>
      </c>
      <c r="Z14" s="166">
        <f>+O14+Mar!Z14</f>
        <v>0</v>
      </c>
      <c r="AA14" s="166">
        <f>+P14+Mar!AA14</f>
        <v>0</v>
      </c>
      <c r="AB14" s="166">
        <f>+Q14+Mar!AB14</f>
        <v>0</v>
      </c>
      <c r="AC14" s="166">
        <f>+R14+Mar!AC14</f>
        <v>0</v>
      </c>
    </row>
    <row r="15" spans="1:29" s="133" customFormat="1" ht="16" customHeight="1" x14ac:dyDescent="0.3">
      <c r="A15" s="200" t="str">
        <f>+Mar!A15</f>
        <v>Cook</v>
      </c>
      <c r="B15" s="207">
        <f>+Jul!B15</f>
        <v>0</v>
      </c>
      <c r="C15" s="219">
        <f>+Mar!C15</f>
        <v>0</v>
      </c>
      <c r="D15" s="219">
        <f>+Mar!D15</f>
        <v>0</v>
      </c>
      <c r="E15" s="55">
        <f>SUM(G15)+Mar!E15</f>
        <v>0</v>
      </c>
      <c r="F15" s="55">
        <f>SUM(H15)+Mar!F15</f>
        <v>0</v>
      </c>
      <c r="G15" s="55">
        <f t="shared" si="1"/>
        <v>0</v>
      </c>
      <c r="H15" s="55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+I15+Mar!T15</f>
        <v>0</v>
      </c>
      <c r="U15" s="166">
        <f>+J15+Mar!U15</f>
        <v>0</v>
      </c>
      <c r="V15" s="166">
        <f>+K15+Mar!V15</f>
        <v>0</v>
      </c>
      <c r="W15" s="166">
        <f>+L15+Mar!W15</f>
        <v>0</v>
      </c>
      <c r="X15" s="166">
        <f>+M15+Mar!X15</f>
        <v>0</v>
      </c>
      <c r="Y15" s="166">
        <f>+N15+Mar!Y15</f>
        <v>0</v>
      </c>
      <c r="Z15" s="166">
        <f>+O15+Mar!Z15</f>
        <v>0</v>
      </c>
      <c r="AA15" s="166">
        <f>+P15+Mar!AA15</f>
        <v>0</v>
      </c>
      <c r="AB15" s="166">
        <f>+Q15+Mar!AB15</f>
        <v>0</v>
      </c>
      <c r="AC15" s="166">
        <f>+R15+Mar!AC15</f>
        <v>0</v>
      </c>
    </row>
    <row r="16" spans="1:29" s="133" customFormat="1" ht="16" customHeight="1" x14ac:dyDescent="0.3">
      <c r="A16" s="200" t="str">
        <f>+Mar!A16</f>
        <v>Staff</v>
      </c>
      <c r="B16" s="207">
        <f>+Jul!B16</f>
        <v>0</v>
      </c>
      <c r="C16" s="219">
        <f>+Mar!C16</f>
        <v>0</v>
      </c>
      <c r="D16" s="219">
        <f>+Mar!D16</f>
        <v>0</v>
      </c>
      <c r="E16" s="55">
        <f>SUM(G16)+Mar!E16</f>
        <v>0</v>
      </c>
      <c r="F16" s="55">
        <f>SUM(H16)+Mar!F16</f>
        <v>0</v>
      </c>
      <c r="G16" s="55">
        <f t="shared" si="1"/>
        <v>0</v>
      </c>
      <c r="H16" s="55">
        <f t="shared" si="1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+I16+Mar!T16</f>
        <v>0</v>
      </c>
      <c r="U16" s="166">
        <f>+J16+Mar!U16</f>
        <v>0</v>
      </c>
      <c r="V16" s="166">
        <f>+K16+Mar!V16</f>
        <v>0</v>
      </c>
      <c r="W16" s="166">
        <f>+L16+Mar!W16</f>
        <v>0</v>
      </c>
      <c r="X16" s="166">
        <f>+M16+Mar!X16</f>
        <v>0</v>
      </c>
      <c r="Y16" s="166">
        <f>+N16+Mar!Y16</f>
        <v>0</v>
      </c>
      <c r="Z16" s="166">
        <f>+O16+Mar!Z16</f>
        <v>0</v>
      </c>
      <c r="AA16" s="166">
        <f>+P16+Mar!AA16</f>
        <v>0</v>
      </c>
      <c r="AB16" s="166">
        <f>+Q16+Mar!AB16</f>
        <v>0</v>
      </c>
      <c r="AC16" s="166">
        <f>+R16+Mar!AC16</f>
        <v>0</v>
      </c>
    </row>
    <row r="17" spans="1:29" s="133" customFormat="1" ht="16" customHeight="1" x14ac:dyDescent="0.3">
      <c r="A17" s="200" t="str">
        <f>+Mar!A17</f>
        <v>Staff</v>
      </c>
      <c r="B17" s="207">
        <f>+Jul!B17</f>
        <v>0</v>
      </c>
      <c r="C17" s="219">
        <f>+Mar!C17</f>
        <v>0</v>
      </c>
      <c r="D17" s="219">
        <f>+Mar!D17</f>
        <v>0</v>
      </c>
      <c r="E17" s="55">
        <f>SUM(G17)+Mar!E17</f>
        <v>0</v>
      </c>
      <c r="F17" s="55">
        <f>SUM(H17)+Mar!F17</f>
        <v>0</v>
      </c>
      <c r="G17" s="55">
        <f t="shared" si="1"/>
        <v>0</v>
      </c>
      <c r="H17" s="55">
        <f t="shared" si="1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+I17+Mar!T17</f>
        <v>0</v>
      </c>
      <c r="U17" s="166">
        <f>+J17+Mar!U17</f>
        <v>0</v>
      </c>
      <c r="V17" s="166">
        <f>+K17+Mar!V17</f>
        <v>0</v>
      </c>
      <c r="W17" s="166">
        <f>+L17+Mar!W17</f>
        <v>0</v>
      </c>
      <c r="X17" s="166">
        <f>+M17+Mar!X17</f>
        <v>0</v>
      </c>
      <c r="Y17" s="166">
        <f>+N17+Mar!Y17</f>
        <v>0</v>
      </c>
      <c r="Z17" s="166">
        <f>+O17+Mar!Z17</f>
        <v>0</v>
      </c>
      <c r="AA17" s="166">
        <f>+P17+Mar!AA17</f>
        <v>0</v>
      </c>
      <c r="AB17" s="166">
        <f>+Q17+Mar!AB17</f>
        <v>0</v>
      </c>
      <c r="AC17" s="166">
        <f>+R17+Mar!AC17</f>
        <v>0</v>
      </c>
    </row>
    <row r="18" spans="1:29" s="133" customFormat="1" ht="16" customHeight="1" x14ac:dyDescent="0.3">
      <c r="A18" s="200" t="s">
        <v>109</v>
      </c>
      <c r="B18" s="207">
        <f>+Jul!B18</f>
        <v>0</v>
      </c>
      <c r="C18" s="219">
        <f>+Mar!C18</f>
        <v>0</v>
      </c>
      <c r="D18" s="219">
        <f>+Mar!D18</f>
        <v>0</v>
      </c>
      <c r="E18" s="55">
        <f>SUM(G18)+Mar!E18</f>
        <v>0</v>
      </c>
      <c r="F18" s="55">
        <f>SUM(H18)+Mar!F18</f>
        <v>0</v>
      </c>
      <c r="G18" s="55">
        <f>M18</f>
        <v>0</v>
      </c>
      <c r="H18" s="55"/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+I18+Mar!T18</f>
        <v>0</v>
      </c>
      <c r="U18" s="166">
        <f>+J18+Mar!U18</f>
        <v>0</v>
      </c>
      <c r="V18" s="166">
        <f>+K18+Mar!V18</f>
        <v>0</v>
      </c>
      <c r="W18" s="166">
        <f>+L18+Mar!W18</f>
        <v>0</v>
      </c>
      <c r="X18" s="166">
        <f>+M18+Mar!X18</f>
        <v>0</v>
      </c>
      <c r="Y18" s="166">
        <f>+N18+Mar!Y18</f>
        <v>0</v>
      </c>
      <c r="Z18" s="166">
        <f>+O18+Mar!Z18</f>
        <v>0</v>
      </c>
      <c r="AA18" s="166">
        <f>+P18+Mar!AA18</f>
        <v>0</v>
      </c>
      <c r="AB18" s="166">
        <f>+Q18+Mar!AB18</f>
        <v>0</v>
      </c>
      <c r="AC18" s="166">
        <f>+R18+Mar!AC18</f>
        <v>0</v>
      </c>
    </row>
    <row r="19" spans="1:29" s="133" customFormat="1" ht="16" customHeight="1" x14ac:dyDescent="0.3">
      <c r="A19" s="200" t="s">
        <v>109</v>
      </c>
      <c r="B19" s="207">
        <f>+Jul!B19</f>
        <v>0</v>
      </c>
      <c r="C19" s="219">
        <f>+Mar!C19</f>
        <v>0</v>
      </c>
      <c r="D19" s="219">
        <f>+Mar!D19</f>
        <v>0</v>
      </c>
      <c r="E19" s="55">
        <f>SUM(G19)+Mar!E19</f>
        <v>0</v>
      </c>
      <c r="F19" s="55">
        <f>SUM(H19)+Mar!F19</f>
        <v>0</v>
      </c>
      <c r="G19" s="55">
        <f>M19</f>
        <v>0</v>
      </c>
      <c r="H19" s="55">
        <f>N19</f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+I19+Mar!T19</f>
        <v>0</v>
      </c>
      <c r="U19" s="166">
        <f>+J19+Mar!U19</f>
        <v>0</v>
      </c>
      <c r="V19" s="166">
        <f>+K19+Mar!V19</f>
        <v>0</v>
      </c>
      <c r="W19" s="166">
        <f>+L19+Mar!W19</f>
        <v>0</v>
      </c>
      <c r="X19" s="166">
        <f>+M19+Mar!X19</f>
        <v>0</v>
      </c>
      <c r="Y19" s="166">
        <f>+N19+Mar!Y19</f>
        <v>0</v>
      </c>
      <c r="Z19" s="166">
        <f>+O19+Mar!Z19</f>
        <v>0</v>
      </c>
      <c r="AA19" s="166">
        <f>+P19+Mar!AA19</f>
        <v>0</v>
      </c>
      <c r="AB19" s="166">
        <f>+Q19+Mar!AB19</f>
        <v>0</v>
      </c>
      <c r="AC19" s="166">
        <f>+R19+Mar!AC19</f>
        <v>0</v>
      </c>
    </row>
    <row r="20" spans="1:29" s="133" customFormat="1" ht="16" customHeight="1" x14ac:dyDescent="0.3">
      <c r="A20" s="200" t="str">
        <f>+Mar!A20</f>
        <v>Volunteers:</v>
      </c>
      <c r="B20" s="207">
        <f>+Jul!B20</f>
        <v>0</v>
      </c>
      <c r="C20" s="219">
        <f>+Mar!C20</f>
        <v>0</v>
      </c>
      <c r="D20" s="219">
        <f>+Mar!D20</f>
        <v>0</v>
      </c>
      <c r="E20" s="55">
        <f>SUM(G20)+Mar!E20</f>
        <v>0</v>
      </c>
      <c r="F20" s="55">
        <f>SUM(H20)+Mar!F20</f>
        <v>0</v>
      </c>
      <c r="G20" s="55">
        <f>SUM(I20+K20+M20+O20+Q20)</f>
        <v>0</v>
      </c>
      <c r="H20" s="55">
        <f>N20</f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+I20+Mar!T20</f>
        <v>0</v>
      </c>
      <c r="U20" s="166">
        <f>+J20+Mar!U20</f>
        <v>0</v>
      </c>
      <c r="V20" s="166">
        <f>+K20+Mar!V20</f>
        <v>0</v>
      </c>
      <c r="W20" s="166">
        <f>+L20+Mar!W20</f>
        <v>0</v>
      </c>
      <c r="X20" s="166">
        <f>+M20+Mar!X20</f>
        <v>0</v>
      </c>
      <c r="Y20" s="166">
        <f>+N20+Mar!Y20</f>
        <v>0</v>
      </c>
      <c r="Z20" s="166">
        <f>+O20+Mar!Z20</f>
        <v>0</v>
      </c>
      <c r="AA20" s="166">
        <f>+P20+Mar!AA20</f>
        <v>0</v>
      </c>
      <c r="AB20" s="166">
        <f>+Q20+Mar!AB20</f>
        <v>0</v>
      </c>
      <c r="AC20" s="166">
        <f>+R20+Mar!AC20</f>
        <v>0</v>
      </c>
    </row>
    <row r="21" spans="1:29" s="133" customFormat="1" ht="16" customHeight="1" x14ac:dyDescent="0.3">
      <c r="A21" s="200">
        <f>+Mar!A21</f>
        <v>0</v>
      </c>
      <c r="B21" s="207">
        <f>+Jul!B21</f>
        <v>0</v>
      </c>
      <c r="C21" s="219">
        <f>+Mar!C21</f>
        <v>0</v>
      </c>
      <c r="D21" s="219">
        <f>+Mar!D21</f>
        <v>0</v>
      </c>
      <c r="E21" s="55">
        <f>SUM(G21)+Mar!E21</f>
        <v>0</v>
      </c>
      <c r="F21" s="55">
        <f>SUM(H21)+Mar!F21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+I21+Mar!T21</f>
        <v>0</v>
      </c>
      <c r="U21" s="166">
        <f>+J21+Mar!U21</f>
        <v>0</v>
      </c>
      <c r="V21" s="166">
        <f>+K21+Mar!V21</f>
        <v>0</v>
      </c>
      <c r="W21" s="166">
        <f>+L21+Mar!W21</f>
        <v>0</v>
      </c>
      <c r="X21" s="166">
        <f>+M21+Mar!X21</f>
        <v>0</v>
      </c>
      <c r="Y21" s="166">
        <f>+N21+Mar!Y21</f>
        <v>0</v>
      </c>
      <c r="Z21" s="166">
        <f>+O21+Mar!Z21</f>
        <v>0</v>
      </c>
      <c r="AA21" s="166">
        <f>+P21+Mar!AA21</f>
        <v>0</v>
      </c>
      <c r="AB21" s="166">
        <f>+Q21+Mar!AB21</f>
        <v>0</v>
      </c>
      <c r="AC21" s="166">
        <f>+R21+Mar!AC21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2">SUM(C13:C21)</f>
        <v>0</v>
      </c>
      <c r="D22" s="212">
        <f t="shared" si="2"/>
        <v>0</v>
      </c>
      <c r="E22" s="109">
        <f t="shared" si="2"/>
        <v>0</v>
      </c>
      <c r="F22" s="109">
        <f t="shared" si="2"/>
        <v>0</v>
      </c>
      <c r="G22" s="112">
        <f t="shared" si="2"/>
        <v>0</v>
      </c>
      <c r="H22" s="112">
        <f t="shared" si="2"/>
        <v>0</v>
      </c>
      <c r="I22" s="130">
        <f t="shared" ref="I22:R22" si="3">SUM(I13:I21)</f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30">
        <f t="shared" si="3"/>
        <v>0</v>
      </c>
      <c r="Q22" s="130">
        <f t="shared" si="3"/>
        <v>0</v>
      </c>
      <c r="R22" s="130">
        <f t="shared" si="3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+Mar!A24</f>
        <v>Travel/Mileage</v>
      </c>
      <c r="B24" s="196"/>
      <c r="C24" s="219">
        <f>+Mar!C24</f>
        <v>0</v>
      </c>
      <c r="D24" s="219">
        <f>+Mar!D24</f>
        <v>0</v>
      </c>
      <c r="E24" s="55">
        <f>SUM(G24)+Mar!E24</f>
        <v>0</v>
      </c>
      <c r="F24" s="55">
        <f>SUM(H24)+Mar!F24</f>
        <v>0</v>
      </c>
      <c r="G24" s="55">
        <f t="shared" ref="G24:H26" si="4">SUM(I24+K24+M24+O24+Q24)</f>
        <v>0</v>
      </c>
      <c r="H24" s="55">
        <f t="shared" si="4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+I24+Mar!T24</f>
        <v>0</v>
      </c>
      <c r="U24" s="166">
        <f>+J24+Mar!U24</f>
        <v>0</v>
      </c>
      <c r="V24" s="166">
        <f>+K24+Mar!V24</f>
        <v>0</v>
      </c>
      <c r="W24" s="166">
        <f>+L24+Mar!W24</f>
        <v>0</v>
      </c>
      <c r="X24" s="166">
        <f>+M24+Mar!X24</f>
        <v>0</v>
      </c>
      <c r="Y24" s="166">
        <f>+N24+Mar!Y24</f>
        <v>0</v>
      </c>
      <c r="Z24" s="166">
        <f>+O24+Mar!Z24</f>
        <v>0</v>
      </c>
      <c r="AA24" s="166">
        <f>+P24+Mar!AA24</f>
        <v>0</v>
      </c>
      <c r="AB24" s="166">
        <f>+Q24+Mar!AB24</f>
        <v>0</v>
      </c>
      <c r="AC24" s="166">
        <f>+R24+Mar!AC24</f>
        <v>0</v>
      </c>
    </row>
    <row r="25" spans="1:29" s="133" customFormat="1" ht="16" customHeight="1" x14ac:dyDescent="0.3">
      <c r="A25" s="200" t="str">
        <f>+Mar!A25</f>
        <v>Training</v>
      </c>
      <c r="B25" s="69"/>
      <c r="C25" s="219">
        <f>+Mar!C25</f>
        <v>0</v>
      </c>
      <c r="D25" s="219">
        <f>+Mar!D25</f>
        <v>0</v>
      </c>
      <c r="E25" s="55">
        <f>SUM(G25)+Mar!E25</f>
        <v>0</v>
      </c>
      <c r="F25" s="55">
        <f>SUM(H25)+Mar!F25</f>
        <v>0</v>
      </c>
      <c r="G25" s="55">
        <f t="shared" si="4"/>
        <v>0</v>
      </c>
      <c r="H25" s="55">
        <f t="shared" si="4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+I25+Mar!T25</f>
        <v>0</v>
      </c>
      <c r="U25" s="166">
        <f>+J25+Mar!U25</f>
        <v>0</v>
      </c>
      <c r="V25" s="166">
        <f>+K25+Mar!V25</f>
        <v>0</v>
      </c>
      <c r="W25" s="166">
        <f>+L25+Mar!W25</f>
        <v>0</v>
      </c>
      <c r="X25" s="166">
        <f>+M25+Mar!X25</f>
        <v>0</v>
      </c>
      <c r="Y25" s="166">
        <f>+N25+Mar!Y25</f>
        <v>0</v>
      </c>
      <c r="Z25" s="166">
        <f>+O25+Mar!Z25</f>
        <v>0</v>
      </c>
      <c r="AA25" s="166">
        <f>+P25+Mar!AA25</f>
        <v>0</v>
      </c>
      <c r="AB25" s="166">
        <f>+Q25+Mar!AB25</f>
        <v>0</v>
      </c>
      <c r="AC25" s="166">
        <f>+R25+Mar!AC25</f>
        <v>0</v>
      </c>
    </row>
    <row r="26" spans="1:29" s="133" customFormat="1" ht="16" customHeight="1" x14ac:dyDescent="0.3">
      <c r="A26" s="200">
        <f>+Mar!A26</f>
        <v>0</v>
      </c>
      <c r="B26" s="71"/>
      <c r="C26" s="219">
        <f>+Mar!C26</f>
        <v>0</v>
      </c>
      <c r="D26" s="219">
        <f>+Mar!D26</f>
        <v>0</v>
      </c>
      <c r="E26" s="55">
        <f>SUM(G26)+Mar!E26</f>
        <v>0</v>
      </c>
      <c r="F26" s="55">
        <f>SUM(H26)+Mar!F26</f>
        <v>0</v>
      </c>
      <c r="G26" s="55">
        <f t="shared" si="4"/>
        <v>0</v>
      </c>
      <c r="H26" s="55">
        <f t="shared" si="4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+I26+Mar!T26</f>
        <v>0</v>
      </c>
      <c r="U26" s="166">
        <f>+J26+Mar!U26</f>
        <v>0</v>
      </c>
      <c r="V26" s="166">
        <f>+K26+Mar!V26</f>
        <v>0</v>
      </c>
      <c r="W26" s="166">
        <f>+L26+Mar!W26</f>
        <v>0</v>
      </c>
      <c r="X26" s="166">
        <f>+M26+Mar!X26</f>
        <v>0</v>
      </c>
      <c r="Y26" s="166">
        <f>+N26+Mar!Y26</f>
        <v>0</v>
      </c>
      <c r="Z26" s="166">
        <f>+O26+Mar!Z26</f>
        <v>0</v>
      </c>
      <c r="AA26" s="166">
        <f>+P26+Mar!AA26</f>
        <v>0</v>
      </c>
      <c r="AB26" s="166">
        <f>+Q26+Mar!AB26</f>
        <v>0</v>
      </c>
      <c r="AC26" s="166">
        <f>+R26+Mar!AC26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5">SUM(C24:C26)</f>
        <v>0</v>
      </c>
      <c r="D27" s="215">
        <f t="shared" si="5"/>
        <v>0</v>
      </c>
      <c r="E27" s="111">
        <f t="shared" si="5"/>
        <v>0</v>
      </c>
      <c r="F27" s="111">
        <f t="shared" si="5"/>
        <v>0</v>
      </c>
      <c r="G27" s="111">
        <f t="shared" si="5"/>
        <v>0</v>
      </c>
      <c r="H27" s="186">
        <f t="shared" si="5"/>
        <v>0</v>
      </c>
      <c r="I27" s="130">
        <f t="shared" si="5"/>
        <v>0</v>
      </c>
      <c r="J27" s="130">
        <f t="shared" si="5"/>
        <v>0</v>
      </c>
      <c r="K27" s="130">
        <f t="shared" ref="K27:R27" si="6">SUM(K24:K26)</f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30">
        <f t="shared" si="6"/>
        <v>0</v>
      </c>
      <c r="P27" s="130">
        <f t="shared" si="6"/>
        <v>0</v>
      </c>
      <c r="Q27" s="130">
        <f t="shared" si="6"/>
        <v>0</v>
      </c>
      <c r="R27" s="130">
        <f t="shared" si="6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+Mar!A29</f>
        <v xml:space="preserve"> Equipment</v>
      </c>
      <c r="B29" s="71"/>
      <c r="C29" s="219">
        <f>+Mar!C29</f>
        <v>0</v>
      </c>
      <c r="D29" s="219">
        <f>+Mar!D29</f>
        <v>0</v>
      </c>
      <c r="E29" s="55">
        <f>SUM(G29)+Mar!E29</f>
        <v>0</v>
      </c>
      <c r="F29" s="55">
        <f>SUM(H29)+Mar!F29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+I29+Mar!T29</f>
        <v>0</v>
      </c>
      <c r="U29" s="166">
        <f>+J29+Mar!U29</f>
        <v>0</v>
      </c>
      <c r="V29" s="166">
        <f>+K29+Mar!V29</f>
        <v>0</v>
      </c>
      <c r="W29" s="166">
        <f>+L29+Mar!W29</f>
        <v>0</v>
      </c>
      <c r="X29" s="166">
        <f>+M29+Mar!X29</f>
        <v>0</v>
      </c>
      <c r="Y29" s="166">
        <f>+N29+Mar!Y29</f>
        <v>0</v>
      </c>
      <c r="Z29" s="166">
        <f>+O29+Mar!Z29</f>
        <v>0</v>
      </c>
      <c r="AA29" s="166">
        <f>+P29+Mar!AA29</f>
        <v>0</v>
      </c>
      <c r="AB29" s="166">
        <f>+Q29+Mar!AB29</f>
        <v>0</v>
      </c>
      <c r="AC29" s="166">
        <f>+R29+Mar!AC29</f>
        <v>0</v>
      </c>
    </row>
    <row r="30" spans="1:29" s="133" customFormat="1" ht="16" customHeight="1" x14ac:dyDescent="0.3">
      <c r="A30" s="200">
        <f>+Mar!A30</f>
        <v>0</v>
      </c>
      <c r="B30" s="71"/>
      <c r="C30" s="219">
        <f>+Mar!C30</f>
        <v>0</v>
      </c>
      <c r="D30" s="219">
        <f>+Mar!D30</f>
        <v>0</v>
      </c>
      <c r="E30" s="55">
        <f>SUM(G30)+Mar!E30</f>
        <v>0</v>
      </c>
      <c r="F30" s="55">
        <f>SUM(H30)+Mar!F30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+I30+Mar!T30</f>
        <v>0</v>
      </c>
      <c r="U30" s="166">
        <f>+J30+Mar!U30</f>
        <v>0</v>
      </c>
      <c r="V30" s="166">
        <f>+K30+Mar!V30</f>
        <v>0</v>
      </c>
      <c r="W30" s="166">
        <f>+L30+Mar!W30</f>
        <v>0</v>
      </c>
      <c r="X30" s="166">
        <f>+M30+Mar!X30</f>
        <v>0</v>
      </c>
      <c r="Y30" s="166">
        <f>+N30+Mar!Y30</f>
        <v>0</v>
      </c>
      <c r="Z30" s="166">
        <f>+O30+Mar!Z30</f>
        <v>0</v>
      </c>
      <c r="AA30" s="166">
        <f>+P30+Mar!AA30</f>
        <v>0</v>
      </c>
      <c r="AB30" s="166">
        <f>+Q30+Mar!AB30</f>
        <v>0</v>
      </c>
      <c r="AC30" s="166">
        <f>+R30+Mar!AC30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>SUM(C29:C30)</f>
        <v>0</v>
      </c>
      <c r="D31" s="212">
        <f>SUM(D29:D30)</f>
        <v>0</v>
      </c>
      <c r="E31" s="109">
        <f>SUM(E29:E30)</f>
        <v>0</v>
      </c>
      <c r="F31" s="109">
        <f>SUM(F29:F30)</f>
        <v>0</v>
      </c>
      <c r="G31" s="109">
        <f t="shared" ref="G31:R31" si="7">SUM(G29:G30)</f>
        <v>0</v>
      </c>
      <c r="H31" s="112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si="7"/>
        <v>0</v>
      </c>
      <c r="L31" s="141">
        <f t="shared" si="7"/>
        <v>0</v>
      </c>
      <c r="M31" s="141">
        <f t="shared" si="7"/>
        <v>0</v>
      </c>
      <c r="N31" s="141">
        <f t="shared" si="7"/>
        <v>0</v>
      </c>
      <c r="O31" s="141">
        <f t="shared" si="7"/>
        <v>0</v>
      </c>
      <c r="P31" s="141">
        <f t="shared" si="7"/>
        <v>0</v>
      </c>
      <c r="Q31" s="141">
        <f t="shared" si="7"/>
        <v>0</v>
      </c>
      <c r="R31" s="141">
        <f t="shared" si="7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+Mar!A33</f>
        <v>Congregate or HDM Meals</v>
      </c>
      <c r="B33" s="71"/>
      <c r="C33" s="219">
        <f>+Mar!C33</f>
        <v>0</v>
      </c>
      <c r="D33" s="219">
        <f>+Mar!D33</f>
        <v>0</v>
      </c>
      <c r="E33" s="55">
        <f>SUM(G33)+Mar!E33</f>
        <v>0</v>
      </c>
      <c r="F33" s="55">
        <f>SUM(H33)+Mar!F33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+I33+Mar!T33</f>
        <v>0</v>
      </c>
      <c r="U33" s="166">
        <f>+J33+Mar!U33</f>
        <v>0</v>
      </c>
      <c r="V33" s="166">
        <f>+K33+Mar!V33</f>
        <v>0</v>
      </c>
      <c r="W33" s="166">
        <f>+L33+Mar!W33</f>
        <v>0</v>
      </c>
      <c r="X33" s="166">
        <f>+M33+Mar!X33</f>
        <v>0</v>
      </c>
      <c r="Y33" s="166">
        <f>+N33+Mar!Y33</f>
        <v>0</v>
      </c>
      <c r="Z33" s="166">
        <f>+O33+Mar!Z33</f>
        <v>0</v>
      </c>
      <c r="AA33" s="166">
        <f>+P33+Mar!AA33</f>
        <v>0</v>
      </c>
      <c r="AB33" s="166">
        <f>+Q33+Mar!AB33</f>
        <v>0</v>
      </c>
      <c r="AC33" s="166">
        <f>+R33+Mar!AC33</f>
        <v>0</v>
      </c>
    </row>
    <row r="34" spans="1:29" s="133" customFormat="1" ht="16" customHeight="1" x14ac:dyDescent="0.3">
      <c r="A34" s="200" t="str">
        <f>+Mar!A34</f>
        <v>Food Share Delivery Cost</v>
      </c>
      <c r="B34" s="71"/>
      <c r="C34" s="219">
        <f>+Mar!C34</f>
        <v>0</v>
      </c>
      <c r="D34" s="219">
        <f>+Mar!D34</f>
        <v>0</v>
      </c>
      <c r="E34" s="55">
        <f>SUM(G34)+Mar!E34</f>
        <v>0</v>
      </c>
      <c r="F34" s="55">
        <f>SUM(H34)+Mar!F34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+I34+Mar!T34</f>
        <v>0</v>
      </c>
      <c r="U34" s="166">
        <f>+J34+Mar!U34</f>
        <v>0</v>
      </c>
      <c r="V34" s="166">
        <f>+K34+Mar!V34</f>
        <v>0</v>
      </c>
      <c r="W34" s="166">
        <f>+L34+Mar!W34</f>
        <v>0</v>
      </c>
      <c r="X34" s="166">
        <f>+M34+Mar!X34</f>
        <v>0</v>
      </c>
      <c r="Y34" s="166">
        <f>+N34+Mar!Y34</f>
        <v>0</v>
      </c>
      <c r="Z34" s="166">
        <f>+O34+Mar!Z34</f>
        <v>0</v>
      </c>
      <c r="AA34" s="166">
        <f>+P34+Mar!AA34</f>
        <v>0</v>
      </c>
      <c r="AB34" s="166">
        <f>+Q34+Mar!AB34</f>
        <v>0</v>
      </c>
      <c r="AC34" s="166">
        <f>+R34+Mar!AC34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8">SUM(C33:C34)</f>
        <v>0</v>
      </c>
      <c r="D35" s="2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  <c r="H35" s="112">
        <f t="shared" si="8"/>
        <v>0</v>
      </c>
      <c r="I35" s="130">
        <f t="shared" si="8"/>
        <v>0</v>
      </c>
      <c r="J35" s="130">
        <f t="shared" si="8"/>
        <v>0</v>
      </c>
      <c r="K35" s="130">
        <f t="shared" ref="K35:R35" si="9">SUM(K33:K34)</f>
        <v>0</v>
      </c>
      <c r="L35" s="130">
        <f t="shared" si="9"/>
        <v>0</v>
      </c>
      <c r="M35" s="130">
        <f t="shared" si="9"/>
        <v>0</v>
      </c>
      <c r="N35" s="130">
        <f t="shared" si="9"/>
        <v>0</v>
      </c>
      <c r="O35" s="130">
        <f t="shared" si="9"/>
        <v>0</v>
      </c>
      <c r="P35" s="130">
        <f t="shared" si="9"/>
        <v>0</v>
      </c>
      <c r="Q35" s="130">
        <f t="shared" si="9"/>
        <v>0</v>
      </c>
      <c r="R35" s="130">
        <f t="shared" si="9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+Mar!A37</f>
        <v xml:space="preserve">Food Cost </v>
      </c>
      <c r="B37" s="69"/>
      <c r="C37" s="219">
        <f>+Mar!C37</f>
        <v>0</v>
      </c>
      <c r="D37" s="219">
        <f>+Mar!D37</f>
        <v>0</v>
      </c>
      <c r="E37" s="55">
        <f>SUM(G37)+Mar!E37</f>
        <v>0</v>
      </c>
      <c r="F37" s="55">
        <f>SUM(H37)+Mar!F37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+I37+Mar!T37</f>
        <v>0</v>
      </c>
      <c r="U37" s="166">
        <f>+J37+Mar!U37</f>
        <v>0</v>
      </c>
      <c r="V37" s="166">
        <f>+K37+Mar!V37</f>
        <v>0</v>
      </c>
      <c r="W37" s="166">
        <f>+L37+Mar!W37</f>
        <v>0</v>
      </c>
      <c r="X37" s="166">
        <f>+M37+Mar!X37</f>
        <v>0</v>
      </c>
      <c r="Y37" s="166">
        <f>+N37+Mar!Y37</f>
        <v>0</v>
      </c>
      <c r="Z37" s="166">
        <f>+O37+Mar!Z37</f>
        <v>0</v>
      </c>
      <c r="AA37" s="166">
        <f>+P37+Mar!AA37</f>
        <v>0</v>
      </c>
      <c r="AB37" s="166">
        <f>+Q37+Mar!AB37</f>
        <v>0</v>
      </c>
      <c r="AC37" s="166">
        <f>+R37+Mar!AC37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0">SUM(E37:E37)</f>
        <v>0</v>
      </c>
      <c r="F38" s="112">
        <f t="shared" si="10"/>
        <v>0</v>
      </c>
      <c r="G38" s="112">
        <f t="shared" si="10"/>
        <v>0</v>
      </c>
      <c r="H38" s="112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ref="K38:R38" si="11">SUM(K37:K37)</f>
        <v>0</v>
      </c>
      <c r="L38" s="130">
        <f t="shared" si="11"/>
        <v>0</v>
      </c>
      <c r="M38" s="130">
        <f t="shared" si="11"/>
        <v>0</v>
      </c>
      <c r="N38" s="130">
        <f t="shared" si="11"/>
        <v>0</v>
      </c>
      <c r="O38" s="130">
        <f t="shared" si="11"/>
        <v>0</v>
      </c>
      <c r="P38" s="130">
        <f t="shared" si="11"/>
        <v>0</v>
      </c>
      <c r="Q38" s="130">
        <f t="shared" si="11"/>
        <v>0</v>
      </c>
      <c r="R38" s="130">
        <f t="shared" si="11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+Mar!A40</f>
        <v>Supplies:Non food(Bags,liners etc)</v>
      </c>
      <c r="B40" s="72"/>
      <c r="C40" s="219">
        <f>+Mar!C40</f>
        <v>0</v>
      </c>
      <c r="D40" s="219">
        <f>+Mar!D40</f>
        <v>0</v>
      </c>
      <c r="E40" s="75">
        <f>SUM(G40)+Mar!E40</f>
        <v>0</v>
      </c>
      <c r="F40" s="55">
        <f>SUM(H40)+Mar!F40</f>
        <v>0</v>
      </c>
      <c r="G40" s="55">
        <f t="shared" ref="G40:G49" si="12">SUM(I40+K40+M40+O40+Q40)</f>
        <v>0</v>
      </c>
      <c r="H40" s="55">
        <f t="shared" ref="H40:H49" si="13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+I40+Mar!T40</f>
        <v>0</v>
      </c>
      <c r="U40" s="166">
        <f>+J40+Mar!U40</f>
        <v>0</v>
      </c>
      <c r="V40" s="166">
        <f>+K40+Mar!V40</f>
        <v>0</v>
      </c>
      <c r="W40" s="166">
        <f>+L40+Mar!W40</f>
        <v>0</v>
      </c>
      <c r="X40" s="166">
        <f>+M40+Mar!X40</f>
        <v>0</v>
      </c>
      <c r="Y40" s="166">
        <f>+N40+Mar!Y40</f>
        <v>0</v>
      </c>
      <c r="Z40" s="166">
        <f>+O40+Mar!Z40</f>
        <v>0</v>
      </c>
      <c r="AA40" s="166">
        <f>+P40+Mar!AA40</f>
        <v>0</v>
      </c>
      <c r="AB40" s="166">
        <f>+Q40+Mar!AB40</f>
        <v>0</v>
      </c>
      <c r="AC40" s="166">
        <f>+R40+Mar!AC40</f>
        <v>0</v>
      </c>
    </row>
    <row r="41" spans="1:29" s="133" customFormat="1" ht="16" customHeight="1" x14ac:dyDescent="0.3">
      <c r="A41" s="200" t="str">
        <f>+Mar!A41</f>
        <v>Health permit</v>
      </c>
      <c r="B41" s="72"/>
      <c r="C41" s="219">
        <f>+Mar!C41</f>
        <v>0</v>
      </c>
      <c r="D41" s="219">
        <f>+Mar!D41</f>
        <v>0</v>
      </c>
      <c r="E41" s="55">
        <f>SUM(G41)+Mar!E41</f>
        <v>0</v>
      </c>
      <c r="F41" s="55">
        <f>SUM(H41)+Mar!F41</f>
        <v>0</v>
      </c>
      <c r="G41" s="55">
        <f t="shared" si="12"/>
        <v>0</v>
      </c>
      <c r="H41" s="55">
        <f t="shared" si="13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+I41+Mar!T41</f>
        <v>0</v>
      </c>
      <c r="U41" s="166">
        <f>+J41+Mar!U41</f>
        <v>0</v>
      </c>
      <c r="V41" s="166">
        <f>+K41+Mar!V41</f>
        <v>0</v>
      </c>
      <c r="W41" s="166">
        <f>+L41+Mar!W41</f>
        <v>0</v>
      </c>
      <c r="X41" s="166">
        <f>+M41+Mar!X41</f>
        <v>0</v>
      </c>
      <c r="Y41" s="166">
        <f>+N41+Mar!Y41</f>
        <v>0</v>
      </c>
      <c r="Z41" s="166">
        <f>+O41+Mar!Z41</f>
        <v>0</v>
      </c>
      <c r="AA41" s="166">
        <f>+P41+Mar!AA41</f>
        <v>0</v>
      </c>
      <c r="AB41" s="166">
        <f>+Q41+Mar!AB41</f>
        <v>0</v>
      </c>
      <c r="AC41" s="166">
        <f>+R41+Mar!AC41</f>
        <v>0</v>
      </c>
    </row>
    <row r="42" spans="1:29" s="133" customFormat="1" ht="16" customHeight="1" x14ac:dyDescent="0.3">
      <c r="A42" s="200" t="str">
        <f>+Mar!A42</f>
        <v>Rent</v>
      </c>
      <c r="B42" s="72"/>
      <c r="C42" s="219">
        <f>+Mar!C42</f>
        <v>0</v>
      </c>
      <c r="D42" s="219">
        <f>+Mar!D42</f>
        <v>0</v>
      </c>
      <c r="E42" s="55">
        <f>SUM(G42)+Mar!E42</f>
        <v>0</v>
      </c>
      <c r="F42" s="55">
        <f>SUM(H42)+Mar!F42</f>
        <v>0</v>
      </c>
      <c r="G42" s="55">
        <f t="shared" si="12"/>
        <v>0</v>
      </c>
      <c r="H42" s="55">
        <f t="shared" si="13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+I42+Mar!T42</f>
        <v>0</v>
      </c>
      <c r="U42" s="166">
        <f>+J42+Mar!U42</f>
        <v>0</v>
      </c>
      <c r="V42" s="166">
        <f>+K42+Mar!V42</f>
        <v>0</v>
      </c>
      <c r="W42" s="166">
        <f>+L42+Mar!W42</f>
        <v>0</v>
      </c>
      <c r="X42" s="166">
        <f>+M42+Mar!X42</f>
        <v>0</v>
      </c>
      <c r="Y42" s="166">
        <f>+N42+Mar!Y42</f>
        <v>0</v>
      </c>
      <c r="Z42" s="166">
        <f>+O42+Mar!Z42</f>
        <v>0</v>
      </c>
      <c r="AA42" s="166">
        <f>+P42+Mar!AA42</f>
        <v>0</v>
      </c>
      <c r="AB42" s="166">
        <f>+Q42+Mar!AB42</f>
        <v>0</v>
      </c>
      <c r="AC42" s="166">
        <f>+R42+Mar!AC42</f>
        <v>0</v>
      </c>
    </row>
    <row r="43" spans="1:29" s="133" customFormat="1" ht="16" customHeight="1" x14ac:dyDescent="0.3">
      <c r="A43" s="200" t="str">
        <f>+Mar!A43</f>
        <v>Program Publicity</v>
      </c>
      <c r="B43" s="72"/>
      <c r="C43" s="219">
        <f>+Mar!C43</f>
        <v>0</v>
      </c>
      <c r="D43" s="219">
        <f>+Mar!D43</f>
        <v>0</v>
      </c>
      <c r="E43" s="55">
        <f>SUM(G43)+Mar!E43</f>
        <v>0</v>
      </c>
      <c r="F43" s="55">
        <f>SUM(H43)+Mar!F43</f>
        <v>0</v>
      </c>
      <c r="G43" s="55">
        <f t="shared" si="12"/>
        <v>0</v>
      </c>
      <c r="H43" s="55">
        <f t="shared" si="13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+I43+Mar!T43</f>
        <v>0</v>
      </c>
      <c r="U43" s="166">
        <f>+J43+Mar!U43</f>
        <v>0</v>
      </c>
      <c r="V43" s="166">
        <f>+K43+Mar!V43</f>
        <v>0</v>
      </c>
      <c r="W43" s="166">
        <f>+L43+Mar!W43</f>
        <v>0</v>
      </c>
      <c r="X43" s="166">
        <f>+M43+Mar!X43</f>
        <v>0</v>
      </c>
      <c r="Y43" s="166">
        <f>+N43+Mar!Y43</f>
        <v>0</v>
      </c>
      <c r="Z43" s="166">
        <f>+O43+Mar!Z43</f>
        <v>0</v>
      </c>
      <c r="AA43" s="166">
        <f>+P43+Mar!AA43</f>
        <v>0</v>
      </c>
      <c r="AB43" s="166">
        <f>+Q43+Mar!AB43</f>
        <v>0</v>
      </c>
      <c r="AC43" s="166">
        <f>+R43+Mar!AC43</f>
        <v>0</v>
      </c>
    </row>
    <row r="44" spans="1:29" s="133" customFormat="1" ht="16" customHeight="1" x14ac:dyDescent="0.3">
      <c r="A44" s="200" t="str">
        <f>+Mar!A44</f>
        <v>Other</v>
      </c>
      <c r="B44" s="298"/>
      <c r="C44" s="219">
        <f>+Mar!C44</f>
        <v>0</v>
      </c>
      <c r="D44" s="219">
        <f>+Mar!D44</f>
        <v>0</v>
      </c>
      <c r="E44" s="55">
        <f>SUM(G44)+Mar!E44</f>
        <v>0</v>
      </c>
      <c r="F44" s="55">
        <f>SUM(H44)+Mar!F44</f>
        <v>0</v>
      </c>
      <c r="G44" s="55">
        <f t="shared" ref="G44:H46" si="14">SUM(I44+K44+M44+O44+Q44)</f>
        <v>0</v>
      </c>
      <c r="H44" s="55">
        <f t="shared" si="14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+I44+Mar!T44</f>
        <v>0</v>
      </c>
      <c r="U44" s="166">
        <f>+J44+Mar!U44</f>
        <v>0</v>
      </c>
      <c r="V44" s="166">
        <f>+K44+Mar!V44</f>
        <v>0</v>
      </c>
      <c r="W44" s="166">
        <f>+L44+Mar!W44</f>
        <v>0</v>
      </c>
      <c r="X44" s="166">
        <f>+M44+Mar!X44</f>
        <v>0</v>
      </c>
      <c r="Y44" s="166">
        <f>+N44+Mar!Y44</f>
        <v>0</v>
      </c>
      <c r="Z44" s="166">
        <f>+O44+Mar!Z44</f>
        <v>0</v>
      </c>
      <c r="AA44" s="166">
        <f>+P44+Mar!AA44</f>
        <v>0</v>
      </c>
      <c r="AB44" s="166">
        <f>+Q44+Mar!AB44</f>
        <v>0</v>
      </c>
      <c r="AC44" s="166">
        <f>+R44+Mar!AC44</f>
        <v>0</v>
      </c>
    </row>
    <row r="45" spans="1:29" s="133" customFormat="1" ht="16" customHeight="1" x14ac:dyDescent="0.3">
      <c r="A45" s="200" t="str">
        <f>+Mar!A45</f>
        <v>Other</v>
      </c>
      <c r="B45" s="298"/>
      <c r="C45" s="219">
        <f>+Mar!C45</f>
        <v>0</v>
      </c>
      <c r="D45" s="219">
        <f>+Mar!D45</f>
        <v>0</v>
      </c>
      <c r="E45" s="55">
        <f>SUM(G45)+Mar!E45</f>
        <v>0</v>
      </c>
      <c r="F45" s="55">
        <f>SUM(H45)+Mar!F45</f>
        <v>0</v>
      </c>
      <c r="G45" s="55">
        <f t="shared" si="14"/>
        <v>0</v>
      </c>
      <c r="H45" s="55">
        <f t="shared" si="14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+I45+Mar!T45</f>
        <v>0</v>
      </c>
      <c r="U45" s="166">
        <f>+J45+Mar!U45</f>
        <v>0</v>
      </c>
      <c r="V45" s="166">
        <f>+K45+Mar!V45</f>
        <v>0</v>
      </c>
      <c r="W45" s="166">
        <f>+L45+Mar!W45</f>
        <v>0</v>
      </c>
      <c r="X45" s="166">
        <f>+M45+Mar!X45</f>
        <v>0</v>
      </c>
      <c r="Y45" s="166">
        <f>+N45+Mar!Y45</f>
        <v>0</v>
      </c>
      <c r="Z45" s="166">
        <f>+O45+Mar!Z45</f>
        <v>0</v>
      </c>
      <c r="AA45" s="166">
        <f>+P45+Mar!AA45</f>
        <v>0</v>
      </c>
      <c r="AB45" s="166">
        <f>+Q45+Mar!AB45</f>
        <v>0</v>
      </c>
      <c r="AC45" s="166">
        <f>+R45+Mar!AC45</f>
        <v>0</v>
      </c>
    </row>
    <row r="46" spans="1:29" s="133" customFormat="1" ht="16" customHeight="1" x14ac:dyDescent="0.3">
      <c r="A46" s="200" t="str">
        <f>+Mar!A46</f>
        <v>Indirect Costs (no more than 10% of grant funds)</v>
      </c>
      <c r="B46" s="234"/>
      <c r="C46" s="219">
        <f>+Mar!C46</f>
        <v>0</v>
      </c>
      <c r="D46" s="219">
        <f>+Mar!D46</f>
        <v>0</v>
      </c>
      <c r="E46" s="55">
        <f>SUM(G46)+Mar!E46</f>
        <v>0</v>
      </c>
      <c r="F46" s="55">
        <f>SUM(H46)+Mar!F46</f>
        <v>0</v>
      </c>
      <c r="G46" s="55">
        <f t="shared" si="14"/>
        <v>0</v>
      </c>
      <c r="H46" s="55">
        <f t="shared" si="14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+I46+Mar!T46</f>
        <v>0</v>
      </c>
      <c r="U46" s="166">
        <f>+J46+Mar!U46</f>
        <v>0</v>
      </c>
      <c r="V46" s="166">
        <f>+K46+Mar!V46</f>
        <v>0</v>
      </c>
      <c r="W46" s="166">
        <f>+L46+Mar!W46</f>
        <v>0</v>
      </c>
      <c r="X46" s="166">
        <f>+M46+Mar!X46</f>
        <v>0</v>
      </c>
      <c r="Y46" s="166">
        <f>+N46+Mar!Y46</f>
        <v>0</v>
      </c>
      <c r="Z46" s="166">
        <f>+O46+Mar!Z46</f>
        <v>0</v>
      </c>
      <c r="AA46" s="166">
        <f>+P46+Mar!AA46</f>
        <v>0</v>
      </c>
      <c r="AB46" s="166">
        <f>+Q46+Mar!AB46</f>
        <v>0</v>
      </c>
      <c r="AC46" s="166">
        <f>+R46+Mar!AC46</f>
        <v>0</v>
      </c>
    </row>
    <row r="47" spans="1:29" s="133" customFormat="1" ht="16" customHeight="1" x14ac:dyDescent="0.3">
      <c r="A47" s="200">
        <f>+Mar!A47</f>
        <v>0</v>
      </c>
      <c r="B47" s="23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+I47+Mar!T47</f>
        <v>0</v>
      </c>
      <c r="U47" s="166">
        <f>+J47+Mar!U47</f>
        <v>0</v>
      </c>
      <c r="V47" s="166">
        <f>+K47+Mar!V47</f>
        <v>0</v>
      </c>
      <c r="W47" s="166">
        <f>+L47+Mar!W47</f>
        <v>0</v>
      </c>
      <c r="X47" s="166">
        <f>+M47+Mar!X47</f>
        <v>0</v>
      </c>
      <c r="Y47" s="166">
        <f>+N47+Mar!Y47</f>
        <v>0</v>
      </c>
      <c r="Z47" s="166">
        <f>+O47+Mar!Z47</f>
        <v>0</v>
      </c>
      <c r="AA47" s="166">
        <f>+P47+Mar!AA47</f>
        <v>0</v>
      </c>
      <c r="AB47" s="166">
        <f>+Q47+Mar!AB47</f>
        <v>0</v>
      </c>
      <c r="AC47" s="166">
        <f>+R47+Mar!AC47</f>
        <v>0</v>
      </c>
    </row>
    <row r="48" spans="1:29" s="133" customFormat="1" ht="16" customHeight="1" x14ac:dyDescent="0.3">
      <c r="A48" s="200"/>
      <c r="B48" s="23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+I48+Mar!T48</f>
        <v>0</v>
      </c>
      <c r="U48" s="166">
        <f>+J48+Mar!U48</f>
        <v>0</v>
      </c>
      <c r="V48" s="166">
        <f>+K48+Mar!V48</f>
        <v>0</v>
      </c>
      <c r="W48" s="166">
        <f>+L48+Mar!W48</f>
        <v>0</v>
      </c>
      <c r="X48" s="166">
        <f>+M48+Mar!X48</f>
        <v>0</v>
      </c>
      <c r="Y48" s="166">
        <f>+N48+Mar!Y48</f>
        <v>0</v>
      </c>
      <c r="Z48" s="166">
        <f>+O48+Mar!Z48</f>
        <v>0</v>
      </c>
      <c r="AA48" s="166">
        <f>+P48+Mar!AA48</f>
        <v>0</v>
      </c>
      <c r="AB48" s="166">
        <f>+Q48+Mar!AB48</f>
        <v>0</v>
      </c>
      <c r="AC48" s="166">
        <f>+R48+Mar!AC48</f>
        <v>0</v>
      </c>
    </row>
    <row r="49" spans="1:29" s="133" customFormat="1" ht="16" customHeight="1" x14ac:dyDescent="0.3">
      <c r="A49" s="200">
        <f>+Mar!A49</f>
        <v>0</v>
      </c>
      <c r="B49" s="72"/>
      <c r="C49" s="219">
        <f>+Mar!C49</f>
        <v>0</v>
      </c>
      <c r="D49" s="219">
        <f>+Mar!D49</f>
        <v>0</v>
      </c>
      <c r="E49" s="55">
        <f>SUM(G49)+Mar!E49</f>
        <v>0</v>
      </c>
      <c r="F49" s="55">
        <f>SUM(H49)+Mar!F49</f>
        <v>0</v>
      </c>
      <c r="G49" s="55">
        <f t="shared" si="12"/>
        <v>0</v>
      </c>
      <c r="H49" s="55">
        <f t="shared" si="13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+I49+Mar!T49</f>
        <v>0</v>
      </c>
      <c r="U49" s="166">
        <f>+J49+Mar!U49</f>
        <v>0</v>
      </c>
      <c r="V49" s="166">
        <f>+K49+Mar!V49</f>
        <v>0</v>
      </c>
      <c r="W49" s="166">
        <f>+L49+Mar!W49</f>
        <v>0</v>
      </c>
      <c r="X49" s="166">
        <f>+M49+Mar!X49</f>
        <v>0</v>
      </c>
      <c r="Y49" s="166">
        <f>+N49+Mar!Y49</f>
        <v>0</v>
      </c>
      <c r="Z49" s="166">
        <f>+O49+Mar!Z49</f>
        <v>0</v>
      </c>
      <c r="AA49" s="166">
        <f>+P49+Mar!AA49</f>
        <v>0</v>
      </c>
      <c r="AB49" s="166">
        <f>+Q49+Mar!AB49</f>
        <v>0</v>
      </c>
      <c r="AC49" s="166">
        <f>+R49+Mar!AC49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5">SUM(C40:C49)</f>
        <v>0</v>
      </c>
      <c r="D50" s="217">
        <f t="shared" si="15"/>
        <v>0</v>
      </c>
      <c r="E50" s="113">
        <f t="shared" si="15"/>
        <v>0</v>
      </c>
      <c r="F50" s="113">
        <f t="shared" si="15"/>
        <v>0</v>
      </c>
      <c r="G50" s="122">
        <f t="shared" si="15"/>
        <v>0</v>
      </c>
      <c r="H50" s="122">
        <f t="shared" si="15"/>
        <v>0</v>
      </c>
      <c r="I50" s="95">
        <f t="shared" si="15"/>
        <v>0</v>
      </c>
      <c r="J50" s="95">
        <f t="shared" si="15"/>
        <v>0</v>
      </c>
      <c r="K50" s="95">
        <f t="shared" si="15"/>
        <v>0</v>
      </c>
      <c r="L50" s="95">
        <f t="shared" si="15"/>
        <v>0</v>
      </c>
      <c r="M50" s="95">
        <f t="shared" si="15"/>
        <v>0</v>
      </c>
      <c r="N50" s="95">
        <f t="shared" si="15"/>
        <v>0</v>
      </c>
      <c r="O50" s="95">
        <f t="shared" si="15"/>
        <v>0</v>
      </c>
      <c r="P50" s="95">
        <f t="shared" si="15"/>
        <v>0</v>
      </c>
      <c r="Q50" s="95">
        <f t="shared" si="15"/>
        <v>0</v>
      </c>
      <c r="R50" s="95">
        <f t="shared" si="15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6">SUM(G50,G38,G35,G31,G27,G22)</f>
        <v>0</v>
      </c>
      <c r="H52" s="127">
        <f t="shared" si="16"/>
        <v>0</v>
      </c>
      <c r="I52" s="99">
        <f t="shared" si="16"/>
        <v>0</v>
      </c>
      <c r="J52" s="99">
        <f t="shared" si="16"/>
        <v>0</v>
      </c>
      <c r="K52" s="99">
        <f t="shared" si="16"/>
        <v>0</v>
      </c>
      <c r="L52" s="99">
        <f t="shared" si="16"/>
        <v>0</v>
      </c>
      <c r="M52" s="99">
        <f t="shared" si="16"/>
        <v>0</v>
      </c>
      <c r="N52" s="99">
        <f t="shared" si="16"/>
        <v>0</v>
      </c>
      <c r="O52" s="99">
        <f t="shared" si="16"/>
        <v>0</v>
      </c>
      <c r="P52" s="99">
        <f t="shared" si="16"/>
        <v>0</v>
      </c>
      <c r="Q52" s="99">
        <f t="shared" si="16"/>
        <v>0</v>
      </c>
      <c r="R52" s="99">
        <f t="shared" si="16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+I52+Mar!I53</f>
        <v>0</v>
      </c>
      <c r="J53" s="130">
        <f>+J52+Mar!J53</f>
        <v>0</v>
      </c>
      <c r="K53" s="130">
        <f>+K52+Mar!K53</f>
        <v>0</v>
      </c>
      <c r="L53" s="130">
        <f>+L52+Mar!L53</f>
        <v>0</v>
      </c>
      <c r="M53" s="130">
        <f>+M52+Mar!M53</f>
        <v>0</v>
      </c>
      <c r="N53" s="130">
        <f>+N52+Mar!N53</f>
        <v>0</v>
      </c>
      <c r="O53" s="130">
        <f>+O52+Mar!O53</f>
        <v>0</v>
      </c>
      <c r="P53" s="130">
        <f>+P52+Mar!P53</f>
        <v>0</v>
      </c>
      <c r="Q53" s="130">
        <f>+Q52+Mar!Q53</f>
        <v>0</v>
      </c>
      <c r="R53" s="130">
        <f>+R52+Mar!R53</f>
        <v>0</v>
      </c>
      <c r="T53" s="166">
        <f>SUM(T13:T52)</f>
        <v>0</v>
      </c>
      <c r="U53" s="166">
        <f t="shared" ref="U53:AC53" si="17">SUM(U13:U52)</f>
        <v>0</v>
      </c>
      <c r="V53" s="166">
        <f t="shared" si="17"/>
        <v>0</v>
      </c>
      <c r="W53" s="166">
        <f t="shared" si="17"/>
        <v>0</v>
      </c>
      <c r="X53" s="166">
        <f t="shared" si="17"/>
        <v>0</v>
      </c>
      <c r="Y53" s="166">
        <f t="shared" si="17"/>
        <v>0</v>
      </c>
      <c r="Z53" s="166">
        <f t="shared" si="17"/>
        <v>0</v>
      </c>
      <c r="AA53" s="166">
        <f t="shared" si="17"/>
        <v>0</v>
      </c>
      <c r="AB53" s="166">
        <f t="shared" si="17"/>
        <v>0</v>
      </c>
      <c r="AC53" s="166">
        <f t="shared" si="17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6"/>
      <c r="H54" s="46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10" t="s">
        <v>24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+Mar!I67+Apr!I66</f>
        <v>0</v>
      </c>
      <c r="J67" s="162">
        <f>+Mar!J67+Apr!J66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C56:E57 I56:R57 A23:B23 B3:D3 C2:D2 C22:D23 A38:D39 A50:D50 A27:D28 B24:B26 A31:D32 B29:B30 A35:D36 B33:B34 B37 E1:G6" name="Range1"/>
    <protectedRange sqref="F56:H57" name="Range1_5"/>
    <protectedRange sqref="G53:H53" name="Range1_9"/>
    <protectedRange sqref="G8:H8" name="Range1_6"/>
    <protectedRange sqref="I51:R51 K30:R30 K34:R34 R24 K26:R26 R13:R16 R29 K17:R18 K20:R21 K19:M19 O19:R19" name="Range1_7"/>
    <protectedRange sqref="I17:J21 I26:J26 I30:J30 I34:J34 R25 R33 R37 I44:R49 R40:R43" name="Range1_1"/>
    <protectedRange sqref="A22:B22" name="Range1_14"/>
    <protectedRange sqref="C5:D5" name="Range1_11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_5"/>
    <protectedRange sqref="I25:Q25" name="Range1_11_6"/>
    <protectedRange sqref="I29:Q29" name="Range1_11_7"/>
    <protectedRange sqref="I33:Q33" name="Range1_11_8"/>
    <protectedRange sqref="I37:Q37" name="Range1_11_9"/>
    <protectedRange sqref="I40:Q40" name="Range1_11_10"/>
    <protectedRange sqref="I41:Q41" name="Range1_11_11"/>
    <protectedRange sqref="I42:Q42" name="Range1_11_12"/>
    <protectedRange sqref="I43:Q43" name="Range1_11_13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"/>
    <protectedRange sqref="I66:J66" name="Range1_12_3"/>
    <protectedRange sqref="B60:D63 L60:M63" name="Range6"/>
    <protectedRange sqref="I67:J67" name="Range1_10_3"/>
  </protectedRanges>
  <mergeCells count="47">
    <mergeCell ref="M2:N2"/>
    <mergeCell ref="J2:K2"/>
    <mergeCell ref="J1:K1"/>
    <mergeCell ref="M1:N1"/>
    <mergeCell ref="A59:R59"/>
    <mergeCell ref="J3:N3"/>
    <mergeCell ref="B1:D1"/>
    <mergeCell ref="I55:L55"/>
    <mergeCell ref="I9:R9"/>
    <mergeCell ref="A8:B8"/>
    <mergeCell ref="C10:D10"/>
    <mergeCell ref="A27:B27"/>
    <mergeCell ref="A35:B35"/>
    <mergeCell ref="A31:B31"/>
    <mergeCell ref="A22:B22"/>
    <mergeCell ref="I57:L57"/>
    <mergeCell ref="B60:D61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1.3046875" style="10" customWidth="1"/>
    <col min="13" max="13" width="11.07421875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6" customFormat="1" ht="19.5" customHeight="1" x14ac:dyDescent="0.45">
      <c r="A1" s="357" t="str">
        <f>+Apr!A1</f>
        <v xml:space="preserve">Contractor Name: </v>
      </c>
      <c r="B1" s="752">
        <f>+Apr!B1</f>
        <v>0</v>
      </c>
      <c r="C1" s="752"/>
      <c r="D1" s="753"/>
      <c r="E1" s="375" t="s">
        <v>23</v>
      </c>
      <c r="F1" s="667">
        <f>+Apr!F1+31</f>
        <v>45051</v>
      </c>
      <c r="G1" s="667"/>
      <c r="H1" s="373"/>
      <c r="I1" s="357" t="s">
        <v>245</v>
      </c>
      <c r="J1" s="660" t="str">
        <f>Budget!W8</f>
        <v>3500FY23-</v>
      </c>
      <c r="K1" s="660"/>
      <c r="L1" s="169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57" t="str">
        <f>+Apr!A2</f>
        <v xml:space="preserve">Project Name: 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tr">
        <f>+Apr!L2</f>
        <v xml:space="preserve">Phone:  </v>
      </c>
      <c r="M2" s="660">
        <f>Budget!AA7</f>
        <v>0</v>
      </c>
      <c r="N2" s="661"/>
      <c r="O2" s="750" t="s">
        <v>77</v>
      </c>
      <c r="P2" s="751"/>
      <c r="Q2" s="751"/>
      <c r="R2" s="232">
        <f>+P1+R1</f>
        <v>0</v>
      </c>
    </row>
    <row r="3" spans="1:29" s="6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</row>
    <row r="5" spans="1:29" s="4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</row>
    <row r="6" spans="1:29" s="4" customFormat="1" ht="18.75" customHeight="1" x14ac:dyDescent="0.3">
      <c r="A6" s="239"/>
      <c r="B6" s="238" t="s">
        <v>182</v>
      </c>
      <c r="C6" s="248">
        <f>+C5+Apr!C6</f>
        <v>0</v>
      </c>
      <c r="D6" s="248">
        <f>+D5+Apr!D6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</row>
    <row r="7" spans="1:29" s="3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0">
        <f>+Apr!C8</f>
        <v>0</v>
      </c>
      <c r="D8" s="221">
        <f>+Apr!D8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172" t="s">
        <v>62</v>
      </c>
      <c r="B9" s="173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57"/>
      <c r="J11" s="258"/>
      <c r="K11" s="258"/>
      <c r="L11" s="258"/>
      <c r="M11" s="258"/>
      <c r="N11" s="258"/>
      <c r="O11" s="258"/>
      <c r="P11" s="258"/>
      <c r="Q11" s="258"/>
      <c r="R11" s="259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+Mar!A13</f>
        <v>Admin/Fiscal</v>
      </c>
      <c r="B13" s="207">
        <f>+Jul!B13</f>
        <v>0</v>
      </c>
      <c r="C13" s="219">
        <f>+Mar!C13</f>
        <v>0</v>
      </c>
      <c r="D13" s="219">
        <f>+Mar!D13</f>
        <v>0</v>
      </c>
      <c r="E13" s="55">
        <f>SUM(G13)+Apr!E13</f>
        <v>0</v>
      </c>
      <c r="F13" s="55">
        <f>SUM(H13)+Apr!F13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+I13+Apr!T13</f>
        <v>0</v>
      </c>
      <c r="U13" s="166">
        <f>+J13+Apr!U13</f>
        <v>0</v>
      </c>
      <c r="V13" s="166">
        <f>+K13+Apr!V13</f>
        <v>0</v>
      </c>
      <c r="W13" s="166">
        <f>+L13+Apr!W13</f>
        <v>0</v>
      </c>
      <c r="X13" s="166">
        <f>+M13+Apr!X13</f>
        <v>0</v>
      </c>
      <c r="Y13" s="166">
        <f>+N13+Apr!Y13</f>
        <v>0</v>
      </c>
      <c r="Z13" s="166">
        <f>+O13+Apr!Z13</f>
        <v>0</v>
      </c>
      <c r="AA13" s="166">
        <f>+P13+Apr!AA13</f>
        <v>0</v>
      </c>
      <c r="AB13" s="166">
        <f>+Q13+Apr!AB13</f>
        <v>0</v>
      </c>
      <c r="AC13" s="166">
        <f>+R13+Apr!AC13</f>
        <v>0</v>
      </c>
    </row>
    <row r="14" spans="1:29" s="133" customFormat="1" ht="16" customHeight="1" x14ac:dyDescent="0.3">
      <c r="A14" s="200" t="str">
        <f>+Mar!A14</f>
        <v>Site/ HDM/MOW Coordinator</v>
      </c>
      <c r="B14" s="207">
        <f>+Jul!B14</f>
        <v>0</v>
      </c>
      <c r="C14" s="219">
        <f>+Mar!C14</f>
        <v>0</v>
      </c>
      <c r="D14" s="219">
        <f>+Mar!D14</f>
        <v>0</v>
      </c>
      <c r="E14" s="55">
        <f>SUM(G14)+Apr!E14</f>
        <v>0</v>
      </c>
      <c r="F14" s="55">
        <f>SUM(H14)+Apr!F14</f>
        <v>0</v>
      </c>
      <c r="G14" s="55">
        <f t="shared" ref="G14:H21" si="1">SUM(I14+K14+M14+O14+Q14)</f>
        <v>0</v>
      </c>
      <c r="H14" s="55">
        <f t="shared" si="1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+I14+Apr!T14</f>
        <v>0</v>
      </c>
      <c r="U14" s="166">
        <f>+J14+Apr!U14</f>
        <v>0</v>
      </c>
      <c r="V14" s="166">
        <f>+K14+Apr!V14</f>
        <v>0</v>
      </c>
      <c r="W14" s="166">
        <f>+L14+Apr!W14</f>
        <v>0</v>
      </c>
      <c r="X14" s="166">
        <f>+M14+Apr!X14</f>
        <v>0</v>
      </c>
      <c r="Y14" s="166">
        <f>+N14+Apr!Y14</f>
        <v>0</v>
      </c>
      <c r="Z14" s="166">
        <f>+O14+Apr!Z14</f>
        <v>0</v>
      </c>
      <c r="AA14" s="166">
        <f>+P14+Apr!AA14</f>
        <v>0</v>
      </c>
      <c r="AB14" s="166">
        <f>+Q14+Apr!AB14</f>
        <v>0</v>
      </c>
      <c r="AC14" s="166">
        <f>+R14+Apr!AC14</f>
        <v>0</v>
      </c>
    </row>
    <row r="15" spans="1:29" s="133" customFormat="1" ht="16" customHeight="1" x14ac:dyDescent="0.3">
      <c r="A15" s="200" t="str">
        <f>+Mar!A15</f>
        <v>Cook</v>
      </c>
      <c r="B15" s="207">
        <f>+Jul!B15</f>
        <v>0</v>
      </c>
      <c r="C15" s="219">
        <f>+Mar!C15</f>
        <v>0</v>
      </c>
      <c r="D15" s="219">
        <f>+Mar!D15</f>
        <v>0</v>
      </c>
      <c r="E15" s="55">
        <f>SUM(G15)+Apr!E15</f>
        <v>0</v>
      </c>
      <c r="F15" s="55">
        <f>SUM(H15)+Apr!F15</f>
        <v>0</v>
      </c>
      <c r="G15" s="55">
        <f t="shared" si="1"/>
        <v>0</v>
      </c>
      <c r="H15" s="55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+I15+Apr!T15</f>
        <v>0</v>
      </c>
      <c r="U15" s="166">
        <f>+J15+Apr!U15</f>
        <v>0</v>
      </c>
      <c r="V15" s="166">
        <f>+K15+Apr!V15</f>
        <v>0</v>
      </c>
      <c r="W15" s="166">
        <f>+L15+Apr!W15</f>
        <v>0</v>
      </c>
      <c r="X15" s="166">
        <f>+M15+Apr!X15</f>
        <v>0</v>
      </c>
      <c r="Y15" s="166">
        <f>+N15+Apr!Y15</f>
        <v>0</v>
      </c>
      <c r="Z15" s="166">
        <f>+O15+Apr!Z15</f>
        <v>0</v>
      </c>
      <c r="AA15" s="166">
        <f>+P15+Apr!AA15</f>
        <v>0</v>
      </c>
      <c r="AB15" s="166">
        <f>+Q15+Apr!AB15</f>
        <v>0</v>
      </c>
      <c r="AC15" s="166">
        <f>+R15+Apr!AC15</f>
        <v>0</v>
      </c>
    </row>
    <row r="16" spans="1:29" s="133" customFormat="1" ht="16" customHeight="1" x14ac:dyDescent="0.3">
      <c r="A16" s="200" t="str">
        <f>+Mar!A16</f>
        <v>Staff</v>
      </c>
      <c r="B16" s="207">
        <f>+Jul!B16</f>
        <v>0</v>
      </c>
      <c r="C16" s="219">
        <f>+Mar!C16</f>
        <v>0</v>
      </c>
      <c r="D16" s="219">
        <f>+Mar!D16</f>
        <v>0</v>
      </c>
      <c r="E16" s="55">
        <f>SUM(G16)+Apr!E16</f>
        <v>0</v>
      </c>
      <c r="F16" s="55">
        <f>SUM(H16)+Apr!F16</f>
        <v>0</v>
      </c>
      <c r="G16" s="55">
        <f t="shared" si="1"/>
        <v>0</v>
      </c>
      <c r="H16" s="55">
        <f t="shared" si="1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+I16+Apr!T16</f>
        <v>0</v>
      </c>
      <c r="U16" s="166">
        <f>+J16+Apr!U16</f>
        <v>0</v>
      </c>
      <c r="V16" s="166">
        <f>+K16+Apr!V16</f>
        <v>0</v>
      </c>
      <c r="W16" s="166">
        <f>+L16+Apr!W16</f>
        <v>0</v>
      </c>
      <c r="X16" s="166">
        <f>+M16+Apr!X16</f>
        <v>0</v>
      </c>
      <c r="Y16" s="166">
        <f>+N16+Apr!Y16</f>
        <v>0</v>
      </c>
      <c r="Z16" s="166">
        <f>+O16+Apr!Z16</f>
        <v>0</v>
      </c>
      <c r="AA16" s="166">
        <f>+P16+Apr!AA16</f>
        <v>0</v>
      </c>
      <c r="AB16" s="166">
        <f>+Q16+Apr!AB16</f>
        <v>0</v>
      </c>
      <c r="AC16" s="166">
        <f>+R16+Apr!AC16</f>
        <v>0</v>
      </c>
    </row>
    <row r="17" spans="1:29" s="133" customFormat="1" ht="16" customHeight="1" x14ac:dyDescent="0.3">
      <c r="A17" s="200" t="str">
        <f>+Mar!A17</f>
        <v>Staff</v>
      </c>
      <c r="B17" s="207">
        <f>+Jul!B17</f>
        <v>0</v>
      </c>
      <c r="C17" s="219">
        <f>+Mar!C17</f>
        <v>0</v>
      </c>
      <c r="D17" s="219">
        <f>+Mar!D17</f>
        <v>0</v>
      </c>
      <c r="E17" s="55">
        <f>SUM(G17)+Apr!E17</f>
        <v>0</v>
      </c>
      <c r="F17" s="55">
        <f>SUM(H17)+Apr!F17</f>
        <v>0</v>
      </c>
      <c r="G17" s="55">
        <f t="shared" si="1"/>
        <v>0</v>
      </c>
      <c r="H17" s="55">
        <f t="shared" si="1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+I17+Apr!T17</f>
        <v>0</v>
      </c>
      <c r="U17" s="166">
        <f>+J17+Apr!U17</f>
        <v>0</v>
      </c>
      <c r="V17" s="166">
        <f>+K17+Apr!V17</f>
        <v>0</v>
      </c>
      <c r="W17" s="166">
        <f>+L17+Apr!W17</f>
        <v>0</v>
      </c>
      <c r="X17" s="166">
        <f>+M17+Apr!X17</f>
        <v>0</v>
      </c>
      <c r="Y17" s="166">
        <f>+N17+Apr!Y17</f>
        <v>0</v>
      </c>
      <c r="Z17" s="166">
        <f>+O17+Apr!Z17</f>
        <v>0</v>
      </c>
      <c r="AA17" s="166">
        <f>+P17+Apr!AA17</f>
        <v>0</v>
      </c>
      <c r="AB17" s="166">
        <f>+Q17+Apr!AB17</f>
        <v>0</v>
      </c>
      <c r="AC17" s="166">
        <f>+R17+Apr!AC17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+Mar!C18</f>
        <v>0</v>
      </c>
      <c r="D18" s="219">
        <f>+Mar!D18</f>
        <v>0</v>
      </c>
      <c r="E18" s="55">
        <f>SUM(G18)+Apr!E18</f>
        <v>0</v>
      </c>
      <c r="F18" s="55">
        <f>SUM(H18)+Apr!F18</f>
        <v>0</v>
      </c>
      <c r="G18" s="55">
        <f>M18</f>
        <v>0</v>
      </c>
      <c r="H18" s="55"/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+I18+Apr!T18</f>
        <v>0</v>
      </c>
      <c r="U18" s="166">
        <f>+J18+Apr!U18</f>
        <v>0</v>
      </c>
      <c r="V18" s="166">
        <f>+K18+Apr!V18</f>
        <v>0</v>
      </c>
      <c r="W18" s="166">
        <f>+L18+Apr!W18</f>
        <v>0</v>
      </c>
      <c r="X18" s="166">
        <f>+M18+Apr!X18</f>
        <v>0</v>
      </c>
      <c r="Y18" s="166">
        <f>+N18+Apr!Y18</f>
        <v>0</v>
      </c>
      <c r="Z18" s="166">
        <f>+O18+Apr!Z18</f>
        <v>0</v>
      </c>
      <c r="AA18" s="166">
        <f>+P18+Apr!AA18</f>
        <v>0</v>
      </c>
      <c r="AB18" s="166">
        <f>+Q18+Apr!AB18</f>
        <v>0</v>
      </c>
      <c r="AC18" s="166">
        <f>+R18+Apr!AC18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+Mar!C19</f>
        <v>0</v>
      </c>
      <c r="D19" s="219">
        <f>+Mar!D19</f>
        <v>0</v>
      </c>
      <c r="E19" s="55">
        <f>SUM(G19)+Apr!E19</f>
        <v>0</v>
      </c>
      <c r="F19" s="55">
        <f>SUM(H19)+Apr!F19</f>
        <v>0</v>
      </c>
      <c r="G19" s="55">
        <f>M19</f>
        <v>0</v>
      </c>
      <c r="H19" s="55">
        <f>N19</f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+I19+Apr!T19</f>
        <v>0</v>
      </c>
      <c r="U19" s="166">
        <f>+J19+Apr!U19</f>
        <v>0</v>
      </c>
      <c r="V19" s="166">
        <f>+K19+Apr!V19</f>
        <v>0</v>
      </c>
      <c r="W19" s="166">
        <f>+L19+Apr!W19</f>
        <v>0</v>
      </c>
      <c r="X19" s="166">
        <f>+M19+Apr!X19</f>
        <v>0</v>
      </c>
      <c r="Y19" s="166">
        <f>+N19+Apr!Y19</f>
        <v>0</v>
      </c>
      <c r="Z19" s="166">
        <f>+O19+Apr!Z19</f>
        <v>0</v>
      </c>
      <c r="AA19" s="166">
        <f>+P19+Apr!AA19</f>
        <v>0</v>
      </c>
      <c r="AB19" s="166">
        <f>+Q19+Apr!AB19</f>
        <v>0</v>
      </c>
      <c r="AC19" s="166">
        <f>+R19+Apr!AC19</f>
        <v>0</v>
      </c>
    </row>
    <row r="20" spans="1:29" s="133" customFormat="1" ht="16" customHeight="1" x14ac:dyDescent="0.3">
      <c r="A20" s="200" t="str">
        <f>+Mar!A20</f>
        <v>Volunteers:</v>
      </c>
      <c r="B20" s="207">
        <f>+Jul!B20</f>
        <v>0</v>
      </c>
      <c r="C20" s="219">
        <f>+Mar!C20</f>
        <v>0</v>
      </c>
      <c r="D20" s="219">
        <f>+Mar!D20</f>
        <v>0</v>
      </c>
      <c r="E20" s="55">
        <f>SUM(G20)+Apr!E20</f>
        <v>0</v>
      </c>
      <c r="F20" s="55">
        <f>SUM(H20)+Apr!F20</f>
        <v>0</v>
      </c>
      <c r="G20" s="55">
        <f>SUM(I20+K20+M20+O20+Q20)</f>
        <v>0</v>
      </c>
      <c r="H20" s="55">
        <f>N20</f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+I20+Apr!T20</f>
        <v>0</v>
      </c>
      <c r="U20" s="166">
        <f>+J20+Apr!U20</f>
        <v>0</v>
      </c>
      <c r="V20" s="166">
        <f>+K20+Apr!V20</f>
        <v>0</v>
      </c>
      <c r="W20" s="166">
        <f>+L20+Apr!W20</f>
        <v>0</v>
      </c>
      <c r="X20" s="166">
        <f>+M20+Apr!X20</f>
        <v>0</v>
      </c>
      <c r="Y20" s="166">
        <f>+N20+Apr!Y20</f>
        <v>0</v>
      </c>
      <c r="Z20" s="166">
        <f>+O20+Apr!Z20</f>
        <v>0</v>
      </c>
      <c r="AA20" s="166">
        <f>+P20+Apr!AA20</f>
        <v>0</v>
      </c>
      <c r="AB20" s="166">
        <f>+Q20+Apr!AB20</f>
        <v>0</v>
      </c>
      <c r="AC20" s="166">
        <f>+R20+Apr!AC20</f>
        <v>0</v>
      </c>
    </row>
    <row r="21" spans="1:29" s="133" customFormat="1" ht="16" customHeight="1" x14ac:dyDescent="0.3">
      <c r="A21" s="200">
        <f>+Mar!A21</f>
        <v>0</v>
      </c>
      <c r="B21" s="207">
        <f>+Jul!B21</f>
        <v>0</v>
      </c>
      <c r="C21" s="219">
        <f>+Mar!C21</f>
        <v>0</v>
      </c>
      <c r="D21" s="219">
        <f>+Mar!D21</f>
        <v>0</v>
      </c>
      <c r="E21" s="55">
        <f>SUM(G21)+Apr!E21</f>
        <v>0</v>
      </c>
      <c r="F21" s="55">
        <f>SUM(H21)+Apr!F21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+I21+Apr!T21</f>
        <v>0</v>
      </c>
      <c r="U21" s="166">
        <f>+J21+Apr!U21</f>
        <v>0</v>
      </c>
      <c r="V21" s="166">
        <f>+K21+Apr!V21</f>
        <v>0</v>
      </c>
      <c r="W21" s="166">
        <f>+L21+Apr!W21</f>
        <v>0</v>
      </c>
      <c r="X21" s="166">
        <f>+M21+Apr!X21</f>
        <v>0</v>
      </c>
      <c r="Y21" s="166">
        <f>+N21+Apr!Y21</f>
        <v>0</v>
      </c>
      <c r="Z21" s="166">
        <f>+O21+Apr!Z21</f>
        <v>0</v>
      </c>
      <c r="AA21" s="166">
        <f>+P21+Apr!AA21</f>
        <v>0</v>
      </c>
      <c r="AB21" s="166">
        <f>+Q21+Apr!AB21</f>
        <v>0</v>
      </c>
      <c r="AC21" s="166">
        <f>+R21+Apr!AC21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2">SUM(C13:C21)</f>
        <v>0</v>
      </c>
      <c r="D22" s="212">
        <f t="shared" si="2"/>
        <v>0</v>
      </c>
      <c r="E22" s="109">
        <f t="shared" si="2"/>
        <v>0</v>
      </c>
      <c r="F22" s="109">
        <f t="shared" si="2"/>
        <v>0</v>
      </c>
      <c r="G22" s="112">
        <f t="shared" si="2"/>
        <v>0</v>
      </c>
      <c r="H22" s="112">
        <f t="shared" si="2"/>
        <v>0</v>
      </c>
      <c r="I22" s="130">
        <f t="shared" ref="I22:R22" si="3">SUM(I13:I21)</f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30">
        <f t="shared" si="3"/>
        <v>0</v>
      </c>
      <c r="Q22" s="130">
        <f t="shared" si="3"/>
        <v>0</v>
      </c>
      <c r="R22" s="130">
        <f t="shared" si="3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+Mar!A24</f>
        <v>Travel/Mileage</v>
      </c>
      <c r="B24" s="196"/>
      <c r="C24" s="219">
        <f>+Mar!C24</f>
        <v>0</v>
      </c>
      <c r="D24" s="219">
        <f>+Mar!D24</f>
        <v>0</v>
      </c>
      <c r="E24" s="55">
        <f>SUM(G24)+Apr!E24</f>
        <v>0</v>
      </c>
      <c r="F24" s="55">
        <f>SUM(H24)+Apr!F24</f>
        <v>0</v>
      </c>
      <c r="G24" s="55">
        <f t="shared" ref="G24:H26" si="4">SUM(I24+K24+M24+O24+Q24)</f>
        <v>0</v>
      </c>
      <c r="H24" s="55">
        <f t="shared" si="4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+I24+Apr!T24</f>
        <v>0</v>
      </c>
      <c r="U24" s="166">
        <f>+J24+Apr!U24</f>
        <v>0</v>
      </c>
      <c r="V24" s="166">
        <f>+K24+Apr!V24</f>
        <v>0</v>
      </c>
      <c r="W24" s="166">
        <f>+L24+Apr!W24</f>
        <v>0</v>
      </c>
      <c r="X24" s="166">
        <f>+M24+Apr!X24</f>
        <v>0</v>
      </c>
      <c r="Y24" s="166">
        <f>+N24+Apr!Y24</f>
        <v>0</v>
      </c>
      <c r="Z24" s="166">
        <f>+O24+Apr!Z24</f>
        <v>0</v>
      </c>
      <c r="AA24" s="166">
        <f>+P24+Apr!AA24</f>
        <v>0</v>
      </c>
      <c r="AB24" s="166">
        <f>+Q24+Apr!AB24</f>
        <v>0</v>
      </c>
      <c r="AC24" s="166">
        <f>+R24+Apr!AC24</f>
        <v>0</v>
      </c>
    </row>
    <row r="25" spans="1:29" s="133" customFormat="1" ht="16" customHeight="1" x14ac:dyDescent="0.3">
      <c r="A25" s="200" t="str">
        <f>+Mar!A25</f>
        <v>Training</v>
      </c>
      <c r="B25" s="69"/>
      <c r="C25" s="219">
        <f>+Mar!C25</f>
        <v>0</v>
      </c>
      <c r="D25" s="219">
        <f>+Mar!D25</f>
        <v>0</v>
      </c>
      <c r="E25" s="55">
        <f>SUM(G25)+Apr!E25</f>
        <v>0</v>
      </c>
      <c r="F25" s="55">
        <f>SUM(H25)+Apr!F25</f>
        <v>0</v>
      </c>
      <c r="G25" s="55">
        <f t="shared" si="4"/>
        <v>0</v>
      </c>
      <c r="H25" s="55">
        <f t="shared" si="4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+I25+Apr!T25</f>
        <v>0</v>
      </c>
      <c r="U25" s="166">
        <f>+J25+Apr!U25</f>
        <v>0</v>
      </c>
      <c r="V25" s="166">
        <f>+K25+Apr!V25</f>
        <v>0</v>
      </c>
      <c r="W25" s="166">
        <f>+L25+Apr!W25</f>
        <v>0</v>
      </c>
      <c r="X25" s="166">
        <f>+M25+Apr!X25</f>
        <v>0</v>
      </c>
      <c r="Y25" s="166">
        <f>+N25+Apr!Y25</f>
        <v>0</v>
      </c>
      <c r="Z25" s="166">
        <f>+O25+Apr!Z25</f>
        <v>0</v>
      </c>
      <c r="AA25" s="166">
        <f>+P25+Apr!AA25</f>
        <v>0</v>
      </c>
      <c r="AB25" s="166">
        <f>+Q25+Apr!AB25</f>
        <v>0</v>
      </c>
      <c r="AC25" s="166">
        <f>+R25+Apr!AC25</f>
        <v>0</v>
      </c>
    </row>
    <row r="26" spans="1:29" s="133" customFormat="1" ht="16" customHeight="1" x14ac:dyDescent="0.3">
      <c r="A26" s="200">
        <f>+Mar!A26</f>
        <v>0</v>
      </c>
      <c r="B26" s="71"/>
      <c r="C26" s="219">
        <f>+Mar!C26</f>
        <v>0</v>
      </c>
      <c r="D26" s="219">
        <f>+Mar!D26</f>
        <v>0</v>
      </c>
      <c r="E26" s="55">
        <f>SUM(G26)+Apr!E26</f>
        <v>0</v>
      </c>
      <c r="F26" s="55">
        <f>SUM(H26)+Apr!F26</f>
        <v>0</v>
      </c>
      <c r="G26" s="55">
        <f t="shared" si="4"/>
        <v>0</v>
      </c>
      <c r="H26" s="55">
        <f t="shared" si="4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+I26+Apr!T26</f>
        <v>0</v>
      </c>
      <c r="U26" s="166">
        <f>+J26+Apr!U26</f>
        <v>0</v>
      </c>
      <c r="V26" s="166">
        <f>+K26+Apr!V26</f>
        <v>0</v>
      </c>
      <c r="W26" s="166">
        <f>+L26+Apr!W26</f>
        <v>0</v>
      </c>
      <c r="X26" s="166">
        <f>+M26+Apr!X26</f>
        <v>0</v>
      </c>
      <c r="Y26" s="166">
        <f>+N26+Apr!Y26</f>
        <v>0</v>
      </c>
      <c r="Z26" s="166">
        <f>+O26+Apr!Z26</f>
        <v>0</v>
      </c>
      <c r="AA26" s="166">
        <f>+P26+Apr!AA26</f>
        <v>0</v>
      </c>
      <c r="AB26" s="166">
        <f>+Q26+Apr!AB26</f>
        <v>0</v>
      </c>
      <c r="AC26" s="166">
        <f>+R26+Apr!AC26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5">SUM(C24:C26)</f>
        <v>0</v>
      </c>
      <c r="D27" s="215">
        <f t="shared" si="5"/>
        <v>0</v>
      </c>
      <c r="E27" s="111">
        <f t="shared" si="5"/>
        <v>0</v>
      </c>
      <c r="F27" s="111">
        <f t="shared" si="5"/>
        <v>0</v>
      </c>
      <c r="G27" s="111">
        <f t="shared" si="5"/>
        <v>0</v>
      </c>
      <c r="H27" s="186">
        <f t="shared" si="5"/>
        <v>0</v>
      </c>
      <c r="I27" s="130">
        <f t="shared" si="5"/>
        <v>0</v>
      </c>
      <c r="J27" s="130">
        <f t="shared" si="5"/>
        <v>0</v>
      </c>
      <c r="K27" s="130">
        <f t="shared" ref="K27:R27" si="6">SUM(K24:K26)</f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30">
        <f t="shared" si="6"/>
        <v>0</v>
      </c>
      <c r="P27" s="130">
        <f t="shared" si="6"/>
        <v>0</v>
      </c>
      <c r="Q27" s="130">
        <f t="shared" si="6"/>
        <v>0</v>
      </c>
      <c r="R27" s="130">
        <f t="shared" si="6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198" t="str">
        <f>+Jul!A29</f>
        <v xml:space="preserve"> Equipment</v>
      </c>
      <c r="B29" s="71"/>
      <c r="C29" s="219">
        <f>+Mar!C29</f>
        <v>0</v>
      </c>
      <c r="D29" s="219">
        <f>+Mar!D29</f>
        <v>0</v>
      </c>
      <c r="E29" s="55">
        <f>SUM(G29)+Apr!E29</f>
        <v>0</v>
      </c>
      <c r="F29" s="55">
        <f>SUM(H29)+Apr!F29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+I29+Apr!T29</f>
        <v>0</v>
      </c>
      <c r="U29" s="166">
        <f>+J29+Apr!U29</f>
        <v>0</v>
      </c>
      <c r="V29" s="166">
        <f>+K29+Apr!V29</f>
        <v>0</v>
      </c>
      <c r="W29" s="166">
        <f>+L29+Apr!W29</f>
        <v>0</v>
      </c>
      <c r="X29" s="166">
        <f>+M29+Apr!X29</f>
        <v>0</v>
      </c>
      <c r="Y29" s="166">
        <f>+N29+Apr!Y29</f>
        <v>0</v>
      </c>
      <c r="Z29" s="166">
        <f>+O29+Apr!Z29</f>
        <v>0</v>
      </c>
      <c r="AA29" s="166">
        <f>+P29+Apr!AA29</f>
        <v>0</v>
      </c>
      <c r="AB29" s="166">
        <f>+Q29+Apr!AB29</f>
        <v>0</v>
      </c>
      <c r="AC29" s="166">
        <f>+R29+Apr!AC29</f>
        <v>0</v>
      </c>
    </row>
    <row r="30" spans="1:29" s="133" customFormat="1" ht="16" customHeight="1" x14ac:dyDescent="0.3">
      <c r="A30" s="200">
        <f>+Mar!A30</f>
        <v>0</v>
      </c>
      <c r="B30" s="71"/>
      <c r="C30" s="219">
        <f>+Mar!C30</f>
        <v>0</v>
      </c>
      <c r="D30" s="219">
        <f>+Mar!D30</f>
        <v>0</v>
      </c>
      <c r="E30" s="55">
        <f>SUM(G30)+Apr!E30</f>
        <v>0</v>
      </c>
      <c r="F30" s="55">
        <f>SUM(H30)+Apr!F30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+I30+Apr!T30</f>
        <v>0</v>
      </c>
      <c r="U30" s="166">
        <f>+J30+Apr!U30</f>
        <v>0</v>
      </c>
      <c r="V30" s="166">
        <f>+K30+Apr!V30</f>
        <v>0</v>
      </c>
      <c r="W30" s="166">
        <f>+L30+Apr!W30</f>
        <v>0</v>
      </c>
      <c r="X30" s="166">
        <f>+M30+Apr!X30</f>
        <v>0</v>
      </c>
      <c r="Y30" s="166">
        <f>+N30+Apr!Y30</f>
        <v>0</v>
      </c>
      <c r="Z30" s="166">
        <f>+O30+Apr!Z30</f>
        <v>0</v>
      </c>
      <c r="AA30" s="166">
        <f>+P30+Apr!AA30</f>
        <v>0</v>
      </c>
      <c r="AB30" s="166">
        <f>+Q30+Apr!AB30</f>
        <v>0</v>
      </c>
      <c r="AC30" s="166">
        <f>+R30+Apr!AC30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7">SUM(C29:C30)</f>
        <v>0</v>
      </c>
      <c r="D31" s="212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12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ref="K31:R31" si="8">SUM(K29:K30)</f>
        <v>0</v>
      </c>
      <c r="L31" s="141">
        <f t="shared" si="8"/>
        <v>0</v>
      </c>
      <c r="M31" s="141">
        <f t="shared" si="8"/>
        <v>0</v>
      </c>
      <c r="N31" s="141">
        <f t="shared" si="8"/>
        <v>0</v>
      </c>
      <c r="O31" s="141">
        <f t="shared" si="8"/>
        <v>0</v>
      </c>
      <c r="P31" s="141">
        <f t="shared" si="8"/>
        <v>0</v>
      </c>
      <c r="Q31" s="141">
        <f t="shared" si="8"/>
        <v>0</v>
      </c>
      <c r="R31" s="141">
        <f t="shared" si="8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+Mar!A33</f>
        <v>Congregate or HDM Meals</v>
      </c>
      <c r="B33" s="71"/>
      <c r="C33" s="219">
        <f>+Mar!C33</f>
        <v>0</v>
      </c>
      <c r="D33" s="219">
        <f>+Mar!D33</f>
        <v>0</v>
      </c>
      <c r="E33" s="55">
        <f>SUM(G33)+Apr!E33</f>
        <v>0</v>
      </c>
      <c r="F33" s="55">
        <f>SUM(H33)+Apr!F33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+I33+Apr!T33</f>
        <v>0</v>
      </c>
      <c r="U33" s="166">
        <f>+J33+Apr!U33</f>
        <v>0</v>
      </c>
      <c r="V33" s="166">
        <f>+K33+Apr!V33</f>
        <v>0</v>
      </c>
      <c r="W33" s="166">
        <f>+L33+Apr!W33</f>
        <v>0</v>
      </c>
      <c r="X33" s="166">
        <f>+M33+Apr!X33</f>
        <v>0</v>
      </c>
      <c r="Y33" s="166">
        <f>+N33+Apr!Y33</f>
        <v>0</v>
      </c>
      <c r="Z33" s="166">
        <f>+O33+Apr!Z33</f>
        <v>0</v>
      </c>
      <c r="AA33" s="166">
        <f>+P33+Apr!AA33</f>
        <v>0</v>
      </c>
      <c r="AB33" s="166">
        <f>+Q33+Apr!AB33</f>
        <v>0</v>
      </c>
      <c r="AC33" s="166">
        <f>+R33+Apr!AC33</f>
        <v>0</v>
      </c>
    </row>
    <row r="34" spans="1:29" s="133" customFormat="1" ht="16" customHeight="1" x14ac:dyDescent="0.3">
      <c r="A34" s="200" t="str">
        <f>+Mar!A34</f>
        <v>Food Share Delivery Cost</v>
      </c>
      <c r="B34" s="71"/>
      <c r="C34" s="219">
        <f>+Mar!C34</f>
        <v>0</v>
      </c>
      <c r="D34" s="219">
        <f>+Mar!D34</f>
        <v>0</v>
      </c>
      <c r="E34" s="55">
        <f>SUM(G34)+Apr!E34</f>
        <v>0</v>
      </c>
      <c r="F34" s="55">
        <f>SUM(H34)+Apr!F34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+I34+Apr!T34</f>
        <v>0</v>
      </c>
      <c r="U34" s="166">
        <f>+J34+Apr!U34</f>
        <v>0</v>
      </c>
      <c r="V34" s="166">
        <f>+K34+Apr!V34</f>
        <v>0</v>
      </c>
      <c r="W34" s="166">
        <f>+L34+Apr!W34</f>
        <v>0</v>
      </c>
      <c r="X34" s="166">
        <f>+M34+Apr!X34</f>
        <v>0</v>
      </c>
      <c r="Y34" s="166">
        <f>+N34+Apr!Y34</f>
        <v>0</v>
      </c>
      <c r="Z34" s="166">
        <f>+O34+Apr!Z34</f>
        <v>0</v>
      </c>
      <c r="AA34" s="166">
        <f>+P34+Apr!AA34</f>
        <v>0</v>
      </c>
      <c r="AB34" s="166">
        <f>+Q34+Apr!AB34</f>
        <v>0</v>
      </c>
      <c r="AC34" s="166">
        <f>+R34+Apr!AC34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9">SUM(C33:C34)</f>
        <v>0</v>
      </c>
      <c r="D35" s="212">
        <f t="shared" si="9"/>
        <v>0</v>
      </c>
      <c r="E35" s="112">
        <f t="shared" si="9"/>
        <v>0</v>
      </c>
      <c r="F35" s="112">
        <f t="shared" si="9"/>
        <v>0</v>
      </c>
      <c r="G35" s="112">
        <f t="shared" si="9"/>
        <v>0</v>
      </c>
      <c r="H35" s="112">
        <f t="shared" si="9"/>
        <v>0</v>
      </c>
      <c r="I35" s="130">
        <f t="shared" si="9"/>
        <v>0</v>
      </c>
      <c r="J35" s="130">
        <f t="shared" si="9"/>
        <v>0</v>
      </c>
      <c r="K35" s="130">
        <f t="shared" ref="K35:R35" si="10">SUM(K33:K34)</f>
        <v>0</v>
      </c>
      <c r="L35" s="130">
        <f t="shared" si="10"/>
        <v>0</v>
      </c>
      <c r="M35" s="130">
        <f t="shared" si="10"/>
        <v>0</v>
      </c>
      <c r="N35" s="130">
        <f t="shared" si="10"/>
        <v>0</v>
      </c>
      <c r="O35" s="130">
        <f t="shared" si="10"/>
        <v>0</v>
      </c>
      <c r="P35" s="130">
        <f t="shared" si="10"/>
        <v>0</v>
      </c>
      <c r="Q35" s="130">
        <f t="shared" si="10"/>
        <v>0</v>
      </c>
      <c r="R35" s="130">
        <f t="shared" si="10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+Mar!A37</f>
        <v xml:space="preserve">Food Cost </v>
      </c>
      <c r="B37" s="69"/>
      <c r="C37" s="219">
        <f>+Mar!C37</f>
        <v>0</v>
      </c>
      <c r="D37" s="219">
        <f>+Mar!D37</f>
        <v>0</v>
      </c>
      <c r="E37" s="55">
        <f>SUM(G37)+Apr!E37</f>
        <v>0</v>
      </c>
      <c r="F37" s="55">
        <f>SUM(H37)+Apr!F37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+I37+Apr!T37</f>
        <v>0</v>
      </c>
      <c r="U37" s="166">
        <f>+J37+Apr!U37</f>
        <v>0</v>
      </c>
      <c r="V37" s="166">
        <f>+K37+Apr!V37</f>
        <v>0</v>
      </c>
      <c r="W37" s="166">
        <f>+L37+Apr!W37</f>
        <v>0</v>
      </c>
      <c r="X37" s="166">
        <f>+M37+Apr!X37</f>
        <v>0</v>
      </c>
      <c r="Y37" s="166">
        <f>+N37+Apr!Y37</f>
        <v>0</v>
      </c>
      <c r="Z37" s="166">
        <f>+O37+Apr!Z37</f>
        <v>0</v>
      </c>
      <c r="AA37" s="166">
        <f>+P37+Apr!AA37</f>
        <v>0</v>
      </c>
      <c r="AB37" s="166">
        <f>+Q37+Apr!AB37</f>
        <v>0</v>
      </c>
      <c r="AC37" s="166">
        <f>+R37+Apr!AC37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1">SUM(E37:E37)</f>
        <v>0</v>
      </c>
      <c r="F38" s="112">
        <f t="shared" si="11"/>
        <v>0</v>
      </c>
      <c r="G38" s="112">
        <f t="shared" si="11"/>
        <v>0</v>
      </c>
      <c r="H38" s="112">
        <f t="shared" si="11"/>
        <v>0</v>
      </c>
      <c r="I38" s="130">
        <f t="shared" si="11"/>
        <v>0</v>
      </c>
      <c r="J38" s="130">
        <f t="shared" si="11"/>
        <v>0</v>
      </c>
      <c r="K38" s="130">
        <f t="shared" ref="K38:R38" si="12">SUM(K37:K37)</f>
        <v>0</v>
      </c>
      <c r="L38" s="130">
        <f t="shared" si="12"/>
        <v>0</v>
      </c>
      <c r="M38" s="130">
        <f t="shared" si="12"/>
        <v>0</v>
      </c>
      <c r="N38" s="130">
        <f t="shared" si="12"/>
        <v>0</v>
      </c>
      <c r="O38" s="130">
        <f t="shared" si="12"/>
        <v>0</v>
      </c>
      <c r="P38" s="130">
        <f t="shared" si="12"/>
        <v>0</v>
      </c>
      <c r="Q38" s="130">
        <f t="shared" si="12"/>
        <v>0</v>
      </c>
      <c r="R38" s="130">
        <f t="shared" si="12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+Mar!A40</f>
        <v>Supplies:Non food(Bags,liners etc)</v>
      </c>
      <c r="B40" s="72"/>
      <c r="C40" s="219">
        <f>+Mar!C40</f>
        <v>0</v>
      </c>
      <c r="D40" s="219">
        <f>+Mar!D40</f>
        <v>0</v>
      </c>
      <c r="E40" s="75">
        <f>SUM(G40)+Apr!E40</f>
        <v>0</v>
      </c>
      <c r="F40" s="55">
        <f>SUM(H40)+Apr!F40</f>
        <v>0</v>
      </c>
      <c r="G40" s="55">
        <f t="shared" ref="G40:G49" si="13">SUM(I40+K40+M40+O40+Q40)</f>
        <v>0</v>
      </c>
      <c r="H40" s="55">
        <f t="shared" ref="H40:H49" si="14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+I40+Apr!T40</f>
        <v>0</v>
      </c>
      <c r="U40" s="166">
        <f>+J40+Apr!U40</f>
        <v>0</v>
      </c>
      <c r="V40" s="166">
        <f>+K40+Apr!V40</f>
        <v>0</v>
      </c>
      <c r="W40" s="166">
        <f>+L40+Apr!W40</f>
        <v>0</v>
      </c>
      <c r="X40" s="166">
        <f>+M40+Apr!X40</f>
        <v>0</v>
      </c>
      <c r="Y40" s="166">
        <f>+N40+Apr!Y40</f>
        <v>0</v>
      </c>
      <c r="Z40" s="166">
        <f>+O40+Apr!Z40</f>
        <v>0</v>
      </c>
      <c r="AA40" s="166">
        <f>+P40+Apr!AA40</f>
        <v>0</v>
      </c>
      <c r="AB40" s="166">
        <f>+Q40+Apr!AB40</f>
        <v>0</v>
      </c>
      <c r="AC40" s="166">
        <f>+R40+Apr!AC40</f>
        <v>0</v>
      </c>
    </row>
    <row r="41" spans="1:29" s="133" customFormat="1" ht="16" customHeight="1" x14ac:dyDescent="0.3">
      <c r="A41" s="200" t="str">
        <f>+Mar!A41</f>
        <v>Health permit</v>
      </c>
      <c r="B41" s="72"/>
      <c r="C41" s="219">
        <f>+Mar!C41</f>
        <v>0</v>
      </c>
      <c r="D41" s="219">
        <f>+Mar!D41</f>
        <v>0</v>
      </c>
      <c r="E41" s="55">
        <f>SUM(G41)+Apr!E41</f>
        <v>0</v>
      </c>
      <c r="F41" s="55">
        <f>SUM(H41)+Apr!F41</f>
        <v>0</v>
      </c>
      <c r="G41" s="55">
        <f t="shared" si="13"/>
        <v>0</v>
      </c>
      <c r="H41" s="55">
        <f t="shared" si="14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+I41+Apr!T41</f>
        <v>0</v>
      </c>
      <c r="U41" s="166">
        <f>+J41+Apr!U41</f>
        <v>0</v>
      </c>
      <c r="V41" s="166">
        <f>+K41+Apr!V41</f>
        <v>0</v>
      </c>
      <c r="W41" s="166">
        <f>+L41+Apr!W41</f>
        <v>0</v>
      </c>
      <c r="X41" s="166">
        <f>+M41+Apr!X41</f>
        <v>0</v>
      </c>
      <c r="Y41" s="166">
        <f>+N41+Apr!Y41</f>
        <v>0</v>
      </c>
      <c r="Z41" s="166">
        <f>+O41+Apr!Z41</f>
        <v>0</v>
      </c>
      <c r="AA41" s="166">
        <f>+P41+Apr!AA41</f>
        <v>0</v>
      </c>
      <c r="AB41" s="166">
        <f>+Q41+Apr!AB41</f>
        <v>0</v>
      </c>
      <c r="AC41" s="166">
        <f>+R41+Apr!AC41</f>
        <v>0</v>
      </c>
    </row>
    <row r="42" spans="1:29" s="133" customFormat="1" ht="16" customHeight="1" x14ac:dyDescent="0.3">
      <c r="A42" s="200" t="str">
        <f>+Mar!A42</f>
        <v>Rent</v>
      </c>
      <c r="B42" s="72"/>
      <c r="C42" s="219">
        <f>+Mar!C42</f>
        <v>0</v>
      </c>
      <c r="D42" s="219">
        <f>+Mar!D42</f>
        <v>0</v>
      </c>
      <c r="E42" s="55">
        <f>SUM(G42)+Apr!E42</f>
        <v>0</v>
      </c>
      <c r="F42" s="55">
        <f>SUM(H42)+Apr!F42</f>
        <v>0</v>
      </c>
      <c r="G42" s="55">
        <f t="shared" si="13"/>
        <v>0</v>
      </c>
      <c r="H42" s="55">
        <f t="shared" si="14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+I42+Apr!T42</f>
        <v>0</v>
      </c>
      <c r="U42" s="166">
        <f>+J42+Apr!U42</f>
        <v>0</v>
      </c>
      <c r="V42" s="166">
        <f>+K42+Apr!V42</f>
        <v>0</v>
      </c>
      <c r="W42" s="166">
        <f>+L42+Apr!W42</f>
        <v>0</v>
      </c>
      <c r="X42" s="166">
        <f>+M42+Apr!X42</f>
        <v>0</v>
      </c>
      <c r="Y42" s="166">
        <f>+N42+Apr!Y42</f>
        <v>0</v>
      </c>
      <c r="Z42" s="166">
        <f>+O42+Apr!Z42</f>
        <v>0</v>
      </c>
      <c r="AA42" s="166">
        <f>+P42+Apr!AA42</f>
        <v>0</v>
      </c>
      <c r="AB42" s="166">
        <f>+Q42+Apr!AB42</f>
        <v>0</v>
      </c>
      <c r="AC42" s="166">
        <f>+R42+Apr!AC42</f>
        <v>0</v>
      </c>
    </row>
    <row r="43" spans="1:29" s="133" customFormat="1" ht="16" customHeight="1" x14ac:dyDescent="0.3">
      <c r="A43" s="200" t="str">
        <f>+Mar!A43</f>
        <v>Program Publicity</v>
      </c>
      <c r="B43" s="72"/>
      <c r="C43" s="219">
        <f>+Mar!C43</f>
        <v>0</v>
      </c>
      <c r="D43" s="219">
        <f>+Mar!D43</f>
        <v>0</v>
      </c>
      <c r="E43" s="55">
        <f>SUM(G43)+Apr!E43</f>
        <v>0</v>
      </c>
      <c r="F43" s="55">
        <f>SUM(H43)+Apr!F43</f>
        <v>0</v>
      </c>
      <c r="G43" s="55">
        <f t="shared" si="13"/>
        <v>0</v>
      </c>
      <c r="H43" s="55">
        <f t="shared" si="14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+I43+Apr!T43</f>
        <v>0</v>
      </c>
      <c r="U43" s="166">
        <f>+J43+Apr!U43</f>
        <v>0</v>
      </c>
      <c r="V43" s="166">
        <f>+K43+Apr!V43</f>
        <v>0</v>
      </c>
      <c r="W43" s="166">
        <f>+L43+Apr!W43</f>
        <v>0</v>
      </c>
      <c r="X43" s="166">
        <f>+M43+Apr!X43</f>
        <v>0</v>
      </c>
      <c r="Y43" s="166">
        <f>+N43+Apr!Y43</f>
        <v>0</v>
      </c>
      <c r="Z43" s="166">
        <f>+O43+Apr!Z43</f>
        <v>0</v>
      </c>
      <c r="AA43" s="166">
        <f>+P43+Apr!AA43</f>
        <v>0</v>
      </c>
      <c r="AB43" s="166">
        <f>+Q43+Apr!AB43</f>
        <v>0</v>
      </c>
      <c r="AC43" s="166">
        <f>+R43+Apr!AC43</f>
        <v>0</v>
      </c>
    </row>
    <row r="44" spans="1:29" s="133" customFormat="1" ht="16" customHeight="1" x14ac:dyDescent="0.3">
      <c r="A44" s="200" t="str">
        <f>+Mar!A44</f>
        <v>Other</v>
      </c>
      <c r="B44" s="298"/>
      <c r="C44" s="219">
        <f>+Mar!C44</f>
        <v>0</v>
      </c>
      <c r="D44" s="219">
        <f>+Mar!D44</f>
        <v>0</v>
      </c>
      <c r="E44" s="55">
        <f>SUM(G44)+Apr!E44</f>
        <v>0</v>
      </c>
      <c r="F44" s="55">
        <f>SUM(H44)+Apr!F44</f>
        <v>0</v>
      </c>
      <c r="G44" s="55">
        <f t="shared" ref="G44:H46" si="15">SUM(I44+K44+M44+O44+Q44)</f>
        <v>0</v>
      </c>
      <c r="H44" s="55">
        <f t="shared" si="1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+I44+Apr!T44</f>
        <v>0</v>
      </c>
      <c r="U44" s="166">
        <f>+J44+Apr!U44</f>
        <v>0</v>
      </c>
      <c r="V44" s="166">
        <f>+K44+Apr!V44</f>
        <v>0</v>
      </c>
      <c r="W44" s="166">
        <f>+L44+Apr!W44</f>
        <v>0</v>
      </c>
      <c r="X44" s="166">
        <f>+M44+Apr!X44</f>
        <v>0</v>
      </c>
      <c r="Y44" s="166">
        <f>+N44+Apr!Y44</f>
        <v>0</v>
      </c>
      <c r="Z44" s="166">
        <f>+O44+Apr!Z44</f>
        <v>0</v>
      </c>
      <c r="AA44" s="166">
        <f>+P44+Apr!AA44</f>
        <v>0</v>
      </c>
      <c r="AB44" s="166">
        <f>+Q44+Apr!AB44</f>
        <v>0</v>
      </c>
      <c r="AC44" s="166">
        <f>+R44+Apr!AC44</f>
        <v>0</v>
      </c>
    </row>
    <row r="45" spans="1:29" s="133" customFormat="1" ht="16" customHeight="1" x14ac:dyDescent="0.3">
      <c r="A45" s="200" t="str">
        <f>+Mar!A45</f>
        <v>Other</v>
      </c>
      <c r="B45" s="298"/>
      <c r="C45" s="219">
        <f>+Mar!C45</f>
        <v>0</v>
      </c>
      <c r="D45" s="219">
        <f>+Mar!D45</f>
        <v>0</v>
      </c>
      <c r="E45" s="55">
        <f>SUM(G45)+Apr!E45</f>
        <v>0</v>
      </c>
      <c r="F45" s="55">
        <f>SUM(H45)+Apr!F45</f>
        <v>0</v>
      </c>
      <c r="G45" s="55">
        <f t="shared" si="15"/>
        <v>0</v>
      </c>
      <c r="H45" s="55">
        <f t="shared" si="1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+I45+Apr!T45</f>
        <v>0</v>
      </c>
      <c r="U45" s="166">
        <f>+J45+Apr!U45</f>
        <v>0</v>
      </c>
      <c r="V45" s="166">
        <f>+K45+Apr!V45</f>
        <v>0</v>
      </c>
      <c r="W45" s="166">
        <f>+L45+Apr!W45</f>
        <v>0</v>
      </c>
      <c r="X45" s="166">
        <f>+M45+Apr!X45</f>
        <v>0</v>
      </c>
      <c r="Y45" s="166">
        <f>+N45+Apr!Y45</f>
        <v>0</v>
      </c>
      <c r="Z45" s="166">
        <f>+O45+Apr!Z45</f>
        <v>0</v>
      </c>
      <c r="AA45" s="166">
        <f>+P45+Apr!AA45</f>
        <v>0</v>
      </c>
      <c r="AB45" s="166">
        <f>+Q45+Apr!AB45</f>
        <v>0</v>
      </c>
      <c r="AC45" s="166">
        <f>+R45+Apr!AC45</f>
        <v>0</v>
      </c>
    </row>
    <row r="46" spans="1:29" s="133" customFormat="1" ht="16" customHeight="1" x14ac:dyDescent="0.3">
      <c r="A46" s="200" t="str">
        <f>+Mar!A46</f>
        <v>Indirect Costs (no more than 10% of grant funds)</v>
      </c>
      <c r="B46" s="234"/>
      <c r="C46" s="219">
        <f>+Mar!C46</f>
        <v>0</v>
      </c>
      <c r="D46" s="219">
        <f>+Mar!D46</f>
        <v>0</v>
      </c>
      <c r="E46" s="55">
        <f>SUM(G46)+Apr!E46</f>
        <v>0</v>
      </c>
      <c r="F46" s="55">
        <f>SUM(H46)+Apr!F46</f>
        <v>0</v>
      </c>
      <c r="G46" s="55">
        <f t="shared" si="15"/>
        <v>0</v>
      </c>
      <c r="H46" s="55">
        <f t="shared" si="1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+I46+Apr!T46</f>
        <v>0</v>
      </c>
      <c r="U46" s="166">
        <f>+J46+Apr!U46</f>
        <v>0</v>
      </c>
      <c r="V46" s="166">
        <f>+K46+Apr!V46</f>
        <v>0</v>
      </c>
      <c r="W46" s="166">
        <f>+L46+Apr!W46</f>
        <v>0</v>
      </c>
      <c r="X46" s="166">
        <f>+M46+Apr!X46</f>
        <v>0</v>
      </c>
      <c r="Y46" s="166">
        <f>+N46+Apr!Y46</f>
        <v>0</v>
      </c>
      <c r="Z46" s="166">
        <f>+O46+Apr!Z46</f>
        <v>0</v>
      </c>
      <c r="AA46" s="166">
        <f>+P46+Apr!AA46</f>
        <v>0</v>
      </c>
      <c r="AB46" s="166">
        <f>+Q46+Apr!AB46</f>
        <v>0</v>
      </c>
      <c r="AC46" s="166">
        <f>+R46+Apr!AC46</f>
        <v>0</v>
      </c>
    </row>
    <row r="47" spans="1:29" s="133" customFormat="1" ht="16" customHeight="1" x14ac:dyDescent="0.3">
      <c r="A47" s="200"/>
      <c r="B47" s="23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+I47+Apr!T47</f>
        <v>0</v>
      </c>
      <c r="U47" s="166">
        <f>+J47+Apr!U47</f>
        <v>0</v>
      </c>
      <c r="V47" s="166">
        <f>+K47+Apr!V47</f>
        <v>0</v>
      </c>
      <c r="W47" s="166">
        <f>+L47+Apr!W47</f>
        <v>0</v>
      </c>
      <c r="X47" s="166">
        <f>+M47+Apr!X47</f>
        <v>0</v>
      </c>
      <c r="Y47" s="166">
        <f>+N47+Apr!Y47</f>
        <v>0</v>
      </c>
      <c r="Z47" s="166">
        <f>+O47+Apr!Z47</f>
        <v>0</v>
      </c>
      <c r="AA47" s="166">
        <f>+P47+Apr!AA47</f>
        <v>0</v>
      </c>
      <c r="AB47" s="166">
        <f>+Q47+Apr!AB47</f>
        <v>0</v>
      </c>
      <c r="AC47" s="166">
        <f>+R47+Apr!AC47</f>
        <v>0</v>
      </c>
    </row>
    <row r="48" spans="1:29" s="133" customFormat="1" ht="16" customHeight="1" x14ac:dyDescent="0.3">
      <c r="A48" s="200"/>
      <c r="B48" s="23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+I48+Apr!T48</f>
        <v>0</v>
      </c>
      <c r="U48" s="166">
        <f>+J48+Apr!U48</f>
        <v>0</v>
      </c>
      <c r="V48" s="166">
        <f>+K48+Apr!V48</f>
        <v>0</v>
      </c>
      <c r="W48" s="166">
        <f>+L48+Apr!W48</f>
        <v>0</v>
      </c>
      <c r="X48" s="166">
        <f>+M48+Apr!X48</f>
        <v>0</v>
      </c>
      <c r="Y48" s="166">
        <f>+N48+Apr!Y48</f>
        <v>0</v>
      </c>
      <c r="Z48" s="166">
        <f>+O48+Apr!Z48</f>
        <v>0</v>
      </c>
      <c r="AA48" s="166">
        <f>+P48+Apr!AA48</f>
        <v>0</v>
      </c>
      <c r="AB48" s="166">
        <f>+Q48+Apr!AB48</f>
        <v>0</v>
      </c>
      <c r="AC48" s="166">
        <f>+R48+Apr!AC48</f>
        <v>0</v>
      </c>
    </row>
    <row r="49" spans="1:29" s="133" customFormat="1" ht="16" customHeight="1" x14ac:dyDescent="0.3">
      <c r="A49" s="200">
        <f>+Mar!A49</f>
        <v>0</v>
      </c>
      <c r="B49" s="72"/>
      <c r="C49" s="219">
        <f>+Mar!C49</f>
        <v>0</v>
      </c>
      <c r="D49" s="219">
        <f>+Mar!D49</f>
        <v>0</v>
      </c>
      <c r="E49" s="55">
        <f>SUM(G49)+Apr!E49</f>
        <v>0</v>
      </c>
      <c r="F49" s="55">
        <f>SUM(H49)+Apr!F49</f>
        <v>0</v>
      </c>
      <c r="G49" s="55">
        <f t="shared" si="13"/>
        <v>0</v>
      </c>
      <c r="H49" s="55">
        <f t="shared" si="14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+I49+Apr!T49</f>
        <v>0</v>
      </c>
      <c r="U49" s="166">
        <f>+J49+Apr!U49</f>
        <v>0</v>
      </c>
      <c r="V49" s="166">
        <f>+K49+Apr!V49</f>
        <v>0</v>
      </c>
      <c r="W49" s="166">
        <f>+L49+Apr!W49</f>
        <v>0</v>
      </c>
      <c r="X49" s="166">
        <f>+M49+Apr!X49</f>
        <v>0</v>
      </c>
      <c r="Y49" s="166">
        <f>+N49+Apr!Y49</f>
        <v>0</v>
      </c>
      <c r="Z49" s="166">
        <f>+O49+Apr!Z49</f>
        <v>0</v>
      </c>
      <c r="AA49" s="166">
        <f>+P49+Apr!AA49</f>
        <v>0</v>
      </c>
      <c r="AB49" s="166">
        <f>+Q49+Apr!AB49</f>
        <v>0</v>
      </c>
      <c r="AC49" s="166">
        <f>+R49+Apr!AC49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6">SUM(C40:C49)</f>
        <v>0</v>
      </c>
      <c r="D50" s="217">
        <f t="shared" si="16"/>
        <v>0</v>
      </c>
      <c r="E50" s="113">
        <f t="shared" si="16"/>
        <v>0</v>
      </c>
      <c r="F50" s="113">
        <f t="shared" si="16"/>
        <v>0</v>
      </c>
      <c r="G50" s="122">
        <f t="shared" si="16"/>
        <v>0</v>
      </c>
      <c r="H50" s="122">
        <f t="shared" si="16"/>
        <v>0</v>
      </c>
      <c r="I50" s="95">
        <f t="shared" si="16"/>
        <v>0</v>
      </c>
      <c r="J50" s="95">
        <f t="shared" si="16"/>
        <v>0</v>
      </c>
      <c r="K50" s="95">
        <f t="shared" si="16"/>
        <v>0</v>
      </c>
      <c r="L50" s="95">
        <f t="shared" si="16"/>
        <v>0</v>
      </c>
      <c r="M50" s="95">
        <f t="shared" si="16"/>
        <v>0</v>
      </c>
      <c r="N50" s="95">
        <f t="shared" si="16"/>
        <v>0</v>
      </c>
      <c r="O50" s="95">
        <f t="shared" si="16"/>
        <v>0</v>
      </c>
      <c r="P50" s="95">
        <f t="shared" si="16"/>
        <v>0</v>
      </c>
      <c r="Q50" s="95">
        <f t="shared" si="16"/>
        <v>0</v>
      </c>
      <c r="R50" s="95">
        <f t="shared" si="16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7">SUM(G50,G38,G35,G31,G27,G22)</f>
        <v>0</v>
      </c>
      <c r="H52" s="127">
        <f t="shared" si="17"/>
        <v>0</v>
      </c>
      <c r="I52" s="99">
        <f t="shared" si="17"/>
        <v>0</v>
      </c>
      <c r="J52" s="99">
        <f t="shared" si="17"/>
        <v>0</v>
      </c>
      <c r="K52" s="99">
        <f t="shared" si="17"/>
        <v>0</v>
      </c>
      <c r="L52" s="99">
        <f t="shared" si="17"/>
        <v>0</v>
      </c>
      <c r="M52" s="99">
        <f t="shared" si="17"/>
        <v>0</v>
      </c>
      <c r="N52" s="99">
        <f t="shared" si="17"/>
        <v>0</v>
      </c>
      <c r="O52" s="99">
        <f t="shared" si="17"/>
        <v>0</v>
      </c>
      <c r="P52" s="99">
        <f t="shared" si="17"/>
        <v>0</v>
      </c>
      <c r="Q52" s="99">
        <f t="shared" si="17"/>
        <v>0</v>
      </c>
      <c r="R52" s="99">
        <f t="shared" si="17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+I52+Apr!I53</f>
        <v>0</v>
      </c>
      <c r="J53" s="130">
        <f>+J52+Apr!J53</f>
        <v>0</v>
      </c>
      <c r="K53" s="130">
        <f>+K52+Apr!K53</f>
        <v>0</v>
      </c>
      <c r="L53" s="130">
        <f>+L52+Apr!L53</f>
        <v>0</v>
      </c>
      <c r="M53" s="130">
        <f>+M52+Apr!M53</f>
        <v>0</v>
      </c>
      <c r="N53" s="130">
        <f>+N52+Apr!N53</f>
        <v>0</v>
      </c>
      <c r="O53" s="130">
        <f>+O52+Apr!O53</f>
        <v>0</v>
      </c>
      <c r="P53" s="130">
        <f>+P52+Apr!P53</f>
        <v>0</v>
      </c>
      <c r="Q53" s="130">
        <f>+Q52+Apr!Q53</f>
        <v>0</v>
      </c>
      <c r="R53" s="130">
        <f>+R52+Apr!R53</f>
        <v>0</v>
      </c>
      <c r="T53" s="166">
        <f>SUM(T13:T52)</f>
        <v>0</v>
      </c>
      <c r="U53" s="166">
        <f t="shared" ref="U53:AC53" si="18">SUM(U13:U52)</f>
        <v>0</v>
      </c>
      <c r="V53" s="166">
        <f t="shared" si="18"/>
        <v>0</v>
      </c>
      <c r="W53" s="166">
        <f t="shared" si="18"/>
        <v>0</v>
      </c>
      <c r="X53" s="166">
        <f t="shared" si="18"/>
        <v>0</v>
      </c>
      <c r="Y53" s="166">
        <f t="shared" si="18"/>
        <v>0</v>
      </c>
      <c r="Z53" s="166">
        <f t="shared" si="18"/>
        <v>0</v>
      </c>
      <c r="AA53" s="166">
        <f t="shared" si="18"/>
        <v>0</v>
      </c>
      <c r="AB53" s="166">
        <f t="shared" si="18"/>
        <v>0</v>
      </c>
      <c r="AC53" s="166">
        <f t="shared" si="18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/>
      <c r="B56" s="68"/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10" t="s">
        <v>207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+Apr!I67+May!I66</f>
        <v>0</v>
      </c>
      <c r="J67" s="162">
        <f>+Apr!J67+May!J66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I56:R57 C56:E57 A23:B23 B3:D3 C2:D2 C22:D23 C27:D28 A38:D39 A50:D50 B37 A35:D36 B33:B34 A31:D32 B30 A27:B29 B24:B26 E1:G6" name="Range1"/>
    <protectedRange sqref="G54:H54" name="Range1_5"/>
    <protectedRange sqref="F56:H57" name="Range1_6"/>
    <protectedRange sqref="G53:H53" name="Range1_9"/>
    <protectedRange sqref="G8:H8" name="Range1_7"/>
    <protectedRange sqref="I51:R51 K30:R30 K34:R34 R24 K26:R26 R13:R16 R29 K17:R18 K20:R21 K19:M19 O19:R19" name="Range1_8"/>
    <protectedRange sqref="I17:J21 I26:J26 I30:J30 I34:J34 R25 R33 R37 I44:R49 R40:R43" name="Range1_1"/>
    <protectedRange sqref="A22:B22" name="Range1_14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7">
    <mergeCell ref="M2:N2"/>
    <mergeCell ref="J2:K2"/>
    <mergeCell ref="J1:K1"/>
    <mergeCell ref="M1:N1"/>
    <mergeCell ref="A59:R59"/>
    <mergeCell ref="J3:N3"/>
    <mergeCell ref="B1:D1"/>
    <mergeCell ref="I55:L55"/>
    <mergeCell ref="I9:R9"/>
    <mergeCell ref="A8:B8"/>
    <mergeCell ref="C10:D10"/>
    <mergeCell ref="A27:B27"/>
    <mergeCell ref="A35:B35"/>
    <mergeCell ref="A31:B31"/>
    <mergeCell ref="A22:B22"/>
    <mergeCell ref="I57:L57"/>
    <mergeCell ref="B60:D61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41" activePane="bottomRight" state="frozen"/>
      <selection activeCell="J14" sqref="J14"/>
      <selection pane="topRight" activeCell="J14" sqref="J14"/>
      <selection pane="bottomLeft" activeCell="J14" sqref="J14"/>
      <selection pane="bottomRight" activeCell="B62" sqref="B62:D63"/>
    </sheetView>
  </sheetViews>
  <sheetFormatPr defaultColWidth="8.84375" defaultRowHeight="16" customHeight="1" x14ac:dyDescent="0.25"/>
  <cols>
    <col min="1" max="1" width="21" style="133" customWidth="1"/>
    <col min="2" max="2" width="12.4609375" style="133" customWidth="1"/>
    <col min="3" max="3" width="10.23046875" style="133" customWidth="1"/>
    <col min="4" max="4" width="9.765625" style="133" customWidth="1"/>
    <col min="5" max="5" width="13.3046875" style="133" customWidth="1"/>
    <col min="6" max="6" width="13.3046875" style="167" customWidth="1"/>
    <col min="7" max="7" width="12.4609375" style="167" customWidth="1"/>
    <col min="8" max="8" width="12.765625" style="167" customWidth="1"/>
    <col min="9" max="9" width="12" style="168" customWidth="1"/>
    <col min="10" max="10" width="12.4609375" style="168" customWidth="1"/>
    <col min="11" max="11" width="12.53515625" style="168" customWidth="1"/>
    <col min="12" max="13" width="11.69140625" style="167" customWidth="1"/>
    <col min="14" max="17" width="10.23046875" style="167" customWidth="1"/>
    <col min="18" max="18" width="12.3046875" style="167" customWidth="1"/>
    <col min="19" max="16384" width="8.84375" style="133"/>
  </cols>
  <sheetData>
    <row r="1" spans="1:29" s="132" customFormat="1" ht="19.5" customHeight="1" x14ac:dyDescent="0.45">
      <c r="A1" s="357" t="str">
        <f>+May!A1</f>
        <v xml:space="preserve">Contractor Name: </v>
      </c>
      <c r="B1" s="752">
        <f>+May!B1</f>
        <v>0</v>
      </c>
      <c r="C1" s="752"/>
      <c r="D1" s="753"/>
      <c r="E1" s="375" t="s">
        <v>23</v>
      </c>
      <c r="F1" s="667">
        <f>+May!F1+30</f>
        <v>45081</v>
      </c>
      <c r="G1" s="667"/>
      <c r="H1" s="373"/>
      <c r="I1" s="357" t="s">
        <v>245</v>
      </c>
      <c r="J1" s="660" t="str">
        <f>Budget!W8</f>
        <v>3500FY23-</v>
      </c>
      <c r="K1" s="660"/>
      <c r="L1" s="170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132" customFormat="1" ht="18" customHeight="1" thickBot="1" x14ac:dyDescent="0.45">
      <c r="A2" s="357" t="str">
        <f>+May!A2</f>
        <v xml:space="preserve">Project Name: 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tr">
        <f>+May!L2</f>
        <v xml:space="preserve">Phone:  </v>
      </c>
      <c r="M2" s="660">
        <f>Budget!AA7</f>
        <v>0</v>
      </c>
      <c r="N2" s="661"/>
      <c r="O2" s="750" t="s">
        <v>77</v>
      </c>
      <c r="P2" s="751"/>
      <c r="Q2" s="751"/>
      <c r="R2" s="232">
        <f>+P1+R1</f>
        <v>0</v>
      </c>
    </row>
    <row r="3" spans="1:29" s="132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132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</row>
    <row r="5" spans="1:29" s="134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</row>
    <row r="6" spans="1:29" s="134" customFormat="1" ht="18.75" customHeight="1" x14ac:dyDescent="0.3">
      <c r="A6" s="239"/>
      <c r="B6" s="238" t="s">
        <v>182</v>
      </c>
      <c r="C6" s="248">
        <f>+C5+May!C6</f>
        <v>0</v>
      </c>
      <c r="D6" s="248">
        <f>+D5+May!D6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  <c r="T6" s="4" t="s">
        <v>182</v>
      </c>
    </row>
    <row r="7" spans="1:29" s="135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135" customFormat="1" ht="16.5" customHeight="1" x14ac:dyDescent="0.3">
      <c r="A8" s="733" t="s">
        <v>63</v>
      </c>
      <c r="B8" s="734"/>
      <c r="C8" s="220">
        <f>+May!C8</f>
        <v>0</v>
      </c>
      <c r="D8" s="221">
        <f>+May!D8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35" customFormat="1" ht="18" customHeight="1" x14ac:dyDescent="0.3">
      <c r="A9" s="172" t="s">
        <v>62</v>
      </c>
      <c r="B9" s="173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135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135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57"/>
      <c r="J11" s="258"/>
      <c r="K11" s="258"/>
      <c r="L11" s="258"/>
      <c r="M11" s="258"/>
      <c r="N11" s="258"/>
      <c r="O11" s="258"/>
      <c r="P11" s="258"/>
      <c r="Q11" s="258"/>
      <c r="R11" s="259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ht="16" customHeight="1" x14ac:dyDescent="0.3">
      <c r="A13" s="200" t="str">
        <f>+May!A13</f>
        <v>Admin/Fiscal</v>
      </c>
      <c r="B13" s="207">
        <f>+Jul!B13</f>
        <v>0</v>
      </c>
      <c r="C13" s="219">
        <f>+May!C13</f>
        <v>0</v>
      </c>
      <c r="D13" s="219">
        <f>+May!D13</f>
        <v>0</v>
      </c>
      <c r="E13" s="55">
        <f>SUM(G13)+May!E13</f>
        <v>0</v>
      </c>
      <c r="F13" s="55">
        <f>SUM(H13)+May!F13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+I13+May!T13</f>
        <v>0</v>
      </c>
      <c r="U13" s="166">
        <f>+J13+May!U13</f>
        <v>0</v>
      </c>
      <c r="V13" s="166">
        <f>+K13+May!V13</f>
        <v>0</v>
      </c>
      <c r="W13" s="166">
        <f>+L13+May!W13</f>
        <v>0</v>
      </c>
      <c r="X13" s="166">
        <f>+M13+May!X13</f>
        <v>0</v>
      </c>
      <c r="Y13" s="166">
        <f>+N13+May!Y13</f>
        <v>0</v>
      </c>
      <c r="Z13" s="166">
        <f>+O13+May!Z13</f>
        <v>0</v>
      </c>
      <c r="AA13" s="166">
        <f>+P13+May!AA13</f>
        <v>0</v>
      </c>
      <c r="AB13" s="166">
        <f>+Q13+May!AB13</f>
        <v>0</v>
      </c>
      <c r="AC13" s="166">
        <f>+R13+May!AC13</f>
        <v>0</v>
      </c>
    </row>
    <row r="14" spans="1:29" ht="16" customHeight="1" x14ac:dyDescent="0.3">
      <c r="A14" s="200" t="str">
        <f>+May!A14</f>
        <v>Site/ HDM/MOW Coordinator</v>
      </c>
      <c r="B14" s="207">
        <f>+Jul!B14</f>
        <v>0</v>
      </c>
      <c r="C14" s="219">
        <f>+May!C14</f>
        <v>0</v>
      </c>
      <c r="D14" s="219">
        <f>+May!D14</f>
        <v>0</v>
      </c>
      <c r="E14" s="55">
        <f>SUM(G14)+May!E14</f>
        <v>0</v>
      </c>
      <c r="F14" s="55">
        <f>SUM(H14)+May!F14</f>
        <v>0</v>
      </c>
      <c r="G14" s="55">
        <f t="shared" ref="G14:H21" si="1">SUM(I14+K14+M14+O14+Q14)</f>
        <v>0</v>
      </c>
      <c r="H14" s="55">
        <f t="shared" si="1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+I14+May!T14</f>
        <v>0</v>
      </c>
      <c r="U14" s="166">
        <f>+J14+May!U14</f>
        <v>0</v>
      </c>
      <c r="V14" s="166">
        <f>+K14+May!V14</f>
        <v>0</v>
      </c>
      <c r="W14" s="166">
        <f>+L14+May!W14</f>
        <v>0</v>
      </c>
      <c r="X14" s="166">
        <f>+M14+May!X14</f>
        <v>0</v>
      </c>
      <c r="Y14" s="166">
        <f>+N14+May!Y14</f>
        <v>0</v>
      </c>
      <c r="Z14" s="166">
        <f>+O14+May!Z14</f>
        <v>0</v>
      </c>
      <c r="AA14" s="166">
        <f>+P14+May!AA14</f>
        <v>0</v>
      </c>
      <c r="AB14" s="166">
        <f>+Q14+May!AB14</f>
        <v>0</v>
      </c>
      <c r="AC14" s="166">
        <f>+R14+May!AC14</f>
        <v>0</v>
      </c>
    </row>
    <row r="15" spans="1:29" ht="16" customHeight="1" x14ac:dyDescent="0.3">
      <c r="A15" s="200" t="str">
        <f>+May!A15</f>
        <v>Cook</v>
      </c>
      <c r="B15" s="207">
        <f>+Jul!B15</f>
        <v>0</v>
      </c>
      <c r="C15" s="219">
        <f>+May!C15</f>
        <v>0</v>
      </c>
      <c r="D15" s="219">
        <f>+May!D15</f>
        <v>0</v>
      </c>
      <c r="E15" s="55">
        <f>SUM(G15)+May!E15</f>
        <v>0</v>
      </c>
      <c r="F15" s="55">
        <f>SUM(H15)+May!F15</f>
        <v>0</v>
      </c>
      <c r="G15" s="55">
        <f t="shared" si="1"/>
        <v>0</v>
      </c>
      <c r="H15" s="55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+I15+May!T15</f>
        <v>0</v>
      </c>
      <c r="U15" s="166">
        <f>+J15+May!U15</f>
        <v>0</v>
      </c>
      <c r="V15" s="166">
        <f>+K15+May!V15</f>
        <v>0</v>
      </c>
      <c r="W15" s="166">
        <f>+L15+May!W15</f>
        <v>0</v>
      </c>
      <c r="X15" s="166">
        <f>+M15+May!X15</f>
        <v>0</v>
      </c>
      <c r="Y15" s="166">
        <f>+N15+May!Y15</f>
        <v>0</v>
      </c>
      <c r="Z15" s="166">
        <f>+O15+May!Z15</f>
        <v>0</v>
      </c>
      <c r="AA15" s="166">
        <f>+P15+May!AA15</f>
        <v>0</v>
      </c>
      <c r="AB15" s="166">
        <f>+Q15+May!AB15</f>
        <v>0</v>
      </c>
      <c r="AC15" s="166">
        <f>+R15+May!AC15</f>
        <v>0</v>
      </c>
    </row>
    <row r="16" spans="1:29" ht="16" customHeight="1" x14ac:dyDescent="0.3">
      <c r="A16" s="200" t="str">
        <f>+May!A16</f>
        <v>Staff</v>
      </c>
      <c r="B16" s="207">
        <f>+Jul!B16</f>
        <v>0</v>
      </c>
      <c r="C16" s="219">
        <f>+May!C16</f>
        <v>0</v>
      </c>
      <c r="D16" s="219">
        <f>+May!D16</f>
        <v>0</v>
      </c>
      <c r="E16" s="55">
        <f>SUM(G16)+May!E16</f>
        <v>0</v>
      </c>
      <c r="F16" s="55">
        <f>SUM(H16)+May!F16</f>
        <v>0</v>
      </c>
      <c r="G16" s="55">
        <f t="shared" si="1"/>
        <v>0</v>
      </c>
      <c r="H16" s="55">
        <f t="shared" si="1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+I16+May!T16</f>
        <v>0</v>
      </c>
      <c r="U16" s="166">
        <f>+J16+May!U16</f>
        <v>0</v>
      </c>
      <c r="V16" s="166">
        <f>+K16+May!V16</f>
        <v>0</v>
      </c>
      <c r="W16" s="166">
        <f>+L16+May!W16</f>
        <v>0</v>
      </c>
      <c r="X16" s="166">
        <f>+M16+May!X16</f>
        <v>0</v>
      </c>
      <c r="Y16" s="166">
        <f>+N16+May!Y16</f>
        <v>0</v>
      </c>
      <c r="Z16" s="166">
        <f>+O16+May!Z16</f>
        <v>0</v>
      </c>
      <c r="AA16" s="166">
        <f>+P16+May!AA16</f>
        <v>0</v>
      </c>
      <c r="AB16" s="166">
        <f>+Q16+May!AB16</f>
        <v>0</v>
      </c>
      <c r="AC16" s="166">
        <f>+R16+May!AC16</f>
        <v>0</v>
      </c>
    </row>
    <row r="17" spans="1:29" ht="16" customHeight="1" x14ac:dyDescent="0.3">
      <c r="A17" s="200" t="str">
        <f>+May!A17</f>
        <v>Staff</v>
      </c>
      <c r="B17" s="207">
        <f>+Jul!B17</f>
        <v>0</v>
      </c>
      <c r="C17" s="219">
        <f>+May!C17</f>
        <v>0</v>
      </c>
      <c r="D17" s="219">
        <f>+May!D17</f>
        <v>0</v>
      </c>
      <c r="E17" s="55">
        <f>SUM(G17)+May!E17</f>
        <v>0</v>
      </c>
      <c r="F17" s="55">
        <f>SUM(H17)+May!F17</f>
        <v>0</v>
      </c>
      <c r="G17" s="55">
        <f t="shared" si="1"/>
        <v>0</v>
      </c>
      <c r="H17" s="55">
        <f t="shared" si="1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+I17+May!T17</f>
        <v>0</v>
      </c>
      <c r="U17" s="166">
        <f>+J17+May!U17</f>
        <v>0</v>
      </c>
      <c r="V17" s="166">
        <f>+K17+May!V17</f>
        <v>0</v>
      </c>
      <c r="W17" s="166">
        <f>+L17+May!W17</f>
        <v>0</v>
      </c>
      <c r="X17" s="166">
        <f>+M17+May!X17</f>
        <v>0</v>
      </c>
      <c r="Y17" s="166">
        <f>+N17+May!Y17</f>
        <v>0</v>
      </c>
      <c r="Z17" s="166">
        <f>+O17+May!Z17</f>
        <v>0</v>
      </c>
      <c r="AA17" s="166">
        <f>+P17+May!AA17</f>
        <v>0</v>
      </c>
      <c r="AB17" s="166">
        <f>+Q17+May!AB17</f>
        <v>0</v>
      </c>
      <c r="AC17" s="166">
        <f>+R17+May!AC17</f>
        <v>0</v>
      </c>
    </row>
    <row r="18" spans="1:29" ht="16" customHeight="1" x14ac:dyDescent="0.3">
      <c r="A18" s="200" t="s">
        <v>106</v>
      </c>
      <c r="B18" s="207">
        <f>+Jul!B18</f>
        <v>0</v>
      </c>
      <c r="C18" s="219">
        <f>+May!C18</f>
        <v>0</v>
      </c>
      <c r="D18" s="219">
        <f>+May!D18</f>
        <v>0</v>
      </c>
      <c r="E18" s="55">
        <f>SUM(G18)+May!E18</f>
        <v>0</v>
      </c>
      <c r="F18" s="55">
        <f>SUM(H18)+May!F18</f>
        <v>0</v>
      </c>
      <c r="G18" s="55">
        <f>M18</f>
        <v>0</v>
      </c>
      <c r="H18" s="55"/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+I18+May!T18</f>
        <v>0</v>
      </c>
      <c r="U18" s="166">
        <f>+J18+May!U18</f>
        <v>0</v>
      </c>
      <c r="V18" s="166">
        <f>+K18+May!V18</f>
        <v>0</v>
      </c>
      <c r="W18" s="166">
        <f>+L18+May!W18</f>
        <v>0</v>
      </c>
      <c r="X18" s="166">
        <f>+M18+May!X18</f>
        <v>0</v>
      </c>
      <c r="Y18" s="166">
        <f>+N18+May!Y18</f>
        <v>0</v>
      </c>
      <c r="Z18" s="166">
        <f>+O18+May!Z18</f>
        <v>0</v>
      </c>
      <c r="AA18" s="166">
        <f>+P18+May!AA18</f>
        <v>0</v>
      </c>
      <c r="AB18" s="166">
        <f>+Q18+May!AB18</f>
        <v>0</v>
      </c>
      <c r="AC18" s="166">
        <f>+R18+May!AC18</f>
        <v>0</v>
      </c>
    </row>
    <row r="19" spans="1:29" ht="16" customHeight="1" x14ac:dyDescent="0.3">
      <c r="A19" s="200" t="s">
        <v>106</v>
      </c>
      <c r="B19" s="207">
        <f>+Jul!B19</f>
        <v>0</v>
      </c>
      <c r="C19" s="219">
        <f>+May!C19</f>
        <v>0</v>
      </c>
      <c r="D19" s="219">
        <f>+May!D19</f>
        <v>0</v>
      </c>
      <c r="E19" s="55">
        <f>SUM(G19)+May!E19</f>
        <v>0</v>
      </c>
      <c r="F19" s="55">
        <f>SUM(H19)+May!F19</f>
        <v>0</v>
      </c>
      <c r="G19" s="55">
        <f>M19</f>
        <v>0</v>
      </c>
      <c r="H19" s="55">
        <f>N19</f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+I19+May!T19</f>
        <v>0</v>
      </c>
      <c r="U19" s="166">
        <f>+J19+May!U19</f>
        <v>0</v>
      </c>
      <c r="V19" s="166">
        <f>+K19+May!V19</f>
        <v>0</v>
      </c>
      <c r="W19" s="166">
        <f>+L19+May!W19</f>
        <v>0</v>
      </c>
      <c r="X19" s="166">
        <f>+M19+May!X19</f>
        <v>0</v>
      </c>
      <c r="Y19" s="166">
        <f>+N19+May!Y19</f>
        <v>0</v>
      </c>
      <c r="Z19" s="166">
        <f>+O19+May!Z19</f>
        <v>0</v>
      </c>
      <c r="AA19" s="166">
        <f>+P19+May!AA19</f>
        <v>0</v>
      </c>
      <c r="AB19" s="166">
        <f>+Q19+May!AB19</f>
        <v>0</v>
      </c>
      <c r="AC19" s="166">
        <f>+R19+May!AC19</f>
        <v>0</v>
      </c>
    </row>
    <row r="20" spans="1:29" ht="16" customHeight="1" x14ac:dyDescent="0.3">
      <c r="A20" s="200" t="str">
        <f>+May!A20</f>
        <v>Volunteers:</v>
      </c>
      <c r="B20" s="207">
        <f>+Jul!B20</f>
        <v>0</v>
      </c>
      <c r="C20" s="219">
        <f>+May!C20</f>
        <v>0</v>
      </c>
      <c r="D20" s="219">
        <f>+May!D20</f>
        <v>0</v>
      </c>
      <c r="E20" s="55">
        <f>SUM(G20)+May!E20</f>
        <v>0</v>
      </c>
      <c r="F20" s="55">
        <f>SUM(H20)+May!F20</f>
        <v>0</v>
      </c>
      <c r="G20" s="55">
        <f>SUM(I20+K20+M20+O20+Q20)</f>
        <v>0</v>
      </c>
      <c r="H20" s="55">
        <f>N20</f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+I20+May!T20</f>
        <v>0</v>
      </c>
      <c r="U20" s="166">
        <f>+J20+May!U20</f>
        <v>0</v>
      </c>
      <c r="V20" s="166">
        <f>+K20+May!V20</f>
        <v>0</v>
      </c>
      <c r="W20" s="166">
        <f>+L20+May!W20</f>
        <v>0</v>
      </c>
      <c r="X20" s="166">
        <f>+M20+May!X20</f>
        <v>0</v>
      </c>
      <c r="Y20" s="166">
        <f>+N20+May!Y20</f>
        <v>0</v>
      </c>
      <c r="Z20" s="166">
        <f>+O20+May!Z20</f>
        <v>0</v>
      </c>
      <c r="AA20" s="166">
        <f>+P20+May!AA20</f>
        <v>0</v>
      </c>
      <c r="AB20" s="166">
        <f>+Q20+May!AB20</f>
        <v>0</v>
      </c>
      <c r="AC20" s="166">
        <f>+R20+May!AC20</f>
        <v>0</v>
      </c>
    </row>
    <row r="21" spans="1:29" ht="16" customHeight="1" x14ac:dyDescent="0.3">
      <c r="A21" s="200">
        <f>+May!A21</f>
        <v>0</v>
      </c>
      <c r="B21" s="207">
        <f>+Jul!B21</f>
        <v>0</v>
      </c>
      <c r="C21" s="219">
        <f>+May!C21</f>
        <v>0</v>
      </c>
      <c r="D21" s="219">
        <f>+May!D21</f>
        <v>0</v>
      </c>
      <c r="E21" s="55">
        <f>SUM(G21)+May!E21</f>
        <v>0</v>
      </c>
      <c r="F21" s="55">
        <f>SUM(H21)+May!F21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+I21+May!T21</f>
        <v>0</v>
      </c>
      <c r="U21" s="166">
        <f>+J21+May!U21</f>
        <v>0</v>
      </c>
      <c r="V21" s="166">
        <f>+K21+May!V21</f>
        <v>0</v>
      </c>
      <c r="W21" s="166">
        <f>+L21+May!W21</f>
        <v>0</v>
      </c>
      <c r="X21" s="166">
        <f>+M21+May!X21</f>
        <v>0</v>
      </c>
      <c r="Y21" s="166">
        <f>+N21+May!Y21</f>
        <v>0</v>
      </c>
      <c r="Z21" s="166">
        <f>+O21+May!Z21</f>
        <v>0</v>
      </c>
      <c r="AA21" s="166">
        <f>+P21+May!AA21</f>
        <v>0</v>
      </c>
      <c r="AB21" s="166">
        <f>+Q21+May!AB21</f>
        <v>0</v>
      </c>
      <c r="AC21" s="166">
        <f>+R21+May!AC21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2">SUM(C13:C21)</f>
        <v>0</v>
      </c>
      <c r="D22" s="212">
        <f t="shared" si="2"/>
        <v>0</v>
      </c>
      <c r="E22" s="109">
        <f t="shared" si="2"/>
        <v>0</v>
      </c>
      <c r="F22" s="109">
        <f t="shared" si="2"/>
        <v>0</v>
      </c>
      <c r="G22" s="112">
        <f t="shared" si="2"/>
        <v>0</v>
      </c>
      <c r="H22" s="112">
        <f t="shared" si="2"/>
        <v>0</v>
      </c>
      <c r="I22" s="130">
        <f t="shared" ref="I22:R22" si="3">SUM(I13:I21)</f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30">
        <f t="shared" si="3"/>
        <v>0</v>
      </c>
      <c r="Q22" s="130">
        <f t="shared" si="3"/>
        <v>0</v>
      </c>
      <c r="R22" s="130">
        <f t="shared" si="3"/>
        <v>0</v>
      </c>
    </row>
    <row r="23" spans="1:29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ht="16" customHeight="1" x14ac:dyDescent="0.3">
      <c r="A24" s="200" t="str">
        <f>+May!A24</f>
        <v>Travel/Mileage</v>
      </c>
      <c r="B24" s="196"/>
      <c r="C24" s="219">
        <f>+May!C24</f>
        <v>0</v>
      </c>
      <c r="D24" s="219">
        <f>+May!D24</f>
        <v>0</v>
      </c>
      <c r="E24" s="55">
        <f>SUM(G24)+May!E24</f>
        <v>0</v>
      </c>
      <c r="F24" s="55">
        <f>SUM(H24)+May!F24</f>
        <v>0</v>
      </c>
      <c r="G24" s="55">
        <f t="shared" ref="G24:H26" si="4">SUM(I24+K24+M24+O24+Q24)</f>
        <v>0</v>
      </c>
      <c r="H24" s="55">
        <f t="shared" si="4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+I24+May!T24</f>
        <v>0</v>
      </c>
      <c r="U24" s="166">
        <f>+J24+May!U24</f>
        <v>0</v>
      </c>
      <c r="V24" s="166">
        <f>+K24+May!V24</f>
        <v>0</v>
      </c>
      <c r="W24" s="166">
        <f>+L24+May!W24</f>
        <v>0</v>
      </c>
      <c r="X24" s="166">
        <f>+M24+May!X24</f>
        <v>0</v>
      </c>
      <c r="Y24" s="166">
        <f>+N24+May!Y24</f>
        <v>0</v>
      </c>
      <c r="Z24" s="166">
        <f>+O24+May!Z24</f>
        <v>0</v>
      </c>
      <c r="AA24" s="166">
        <f>+P24+May!AA24</f>
        <v>0</v>
      </c>
      <c r="AB24" s="166">
        <f>+Q24+May!AB24</f>
        <v>0</v>
      </c>
      <c r="AC24" s="166">
        <f>+R24+May!AC24</f>
        <v>0</v>
      </c>
    </row>
    <row r="25" spans="1:29" ht="16" customHeight="1" x14ac:dyDescent="0.3">
      <c r="A25" s="200" t="str">
        <f>+May!A25</f>
        <v>Training</v>
      </c>
      <c r="B25" s="69"/>
      <c r="C25" s="219">
        <f>+May!C25</f>
        <v>0</v>
      </c>
      <c r="D25" s="219">
        <f>+May!D25</f>
        <v>0</v>
      </c>
      <c r="E25" s="55">
        <f>SUM(G25)+May!E25</f>
        <v>0</v>
      </c>
      <c r="F25" s="55">
        <f>SUM(H25)+May!F25</f>
        <v>0</v>
      </c>
      <c r="G25" s="55">
        <f t="shared" si="4"/>
        <v>0</v>
      </c>
      <c r="H25" s="55">
        <f t="shared" si="4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+I25+May!T25</f>
        <v>0</v>
      </c>
      <c r="U25" s="166">
        <f>+J25+May!U25</f>
        <v>0</v>
      </c>
      <c r="V25" s="166">
        <f>+K25+May!V25</f>
        <v>0</v>
      </c>
      <c r="W25" s="166">
        <f>+L25+May!W25</f>
        <v>0</v>
      </c>
      <c r="X25" s="166">
        <f>+M25+May!X25</f>
        <v>0</v>
      </c>
      <c r="Y25" s="166">
        <f>+N25+May!Y25</f>
        <v>0</v>
      </c>
      <c r="Z25" s="166">
        <f>+O25+May!Z25</f>
        <v>0</v>
      </c>
      <c r="AA25" s="166">
        <f>+P25+May!AA25</f>
        <v>0</v>
      </c>
      <c r="AB25" s="166">
        <f>+Q25+May!AB25</f>
        <v>0</v>
      </c>
      <c r="AC25" s="166">
        <f>+R25+May!AC25</f>
        <v>0</v>
      </c>
    </row>
    <row r="26" spans="1:29" ht="16" customHeight="1" x14ac:dyDescent="0.3">
      <c r="A26" s="200">
        <f>+May!A26</f>
        <v>0</v>
      </c>
      <c r="B26" s="71"/>
      <c r="C26" s="219">
        <f>+May!C26</f>
        <v>0</v>
      </c>
      <c r="D26" s="219">
        <f>+May!D26</f>
        <v>0</v>
      </c>
      <c r="E26" s="55">
        <f>SUM(G26)+May!E26</f>
        <v>0</v>
      </c>
      <c r="F26" s="55">
        <f>SUM(H26)+May!F26</f>
        <v>0</v>
      </c>
      <c r="G26" s="55">
        <f t="shared" si="4"/>
        <v>0</v>
      </c>
      <c r="H26" s="55">
        <f t="shared" si="4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+I26+May!T26</f>
        <v>0</v>
      </c>
      <c r="U26" s="166">
        <f>+J26+May!U26</f>
        <v>0</v>
      </c>
      <c r="V26" s="166">
        <f>+K26+May!V26</f>
        <v>0</v>
      </c>
      <c r="W26" s="166">
        <f>+L26+May!W26</f>
        <v>0</v>
      </c>
      <c r="X26" s="166">
        <f>+M26+May!X26</f>
        <v>0</v>
      </c>
      <c r="Y26" s="166">
        <f>+N26+May!Y26</f>
        <v>0</v>
      </c>
      <c r="Z26" s="166">
        <f>+O26+May!Z26</f>
        <v>0</v>
      </c>
      <c r="AA26" s="166">
        <f>+P26+May!AA26</f>
        <v>0</v>
      </c>
      <c r="AB26" s="166">
        <f>+Q26+May!AB26</f>
        <v>0</v>
      </c>
      <c r="AC26" s="166">
        <f>+R26+May!AC26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5">SUM(C24:C26)</f>
        <v>0</v>
      </c>
      <c r="D27" s="215">
        <f t="shared" si="5"/>
        <v>0</v>
      </c>
      <c r="E27" s="111">
        <f t="shared" si="5"/>
        <v>0</v>
      </c>
      <c r="F27" s="111">
        <f t="shared" si="5"/>
        <v>0</v>
      </c>
      <c r="G27" s="111">
        <f t="shared" si="5"/>
        <v>0</v>
      </c>
      <c r="H27" s="186">
        <f t="shared" si="5"/>
        <v>0</v>
      </c>
      <c r="I27" s="130">
        <f t="shared" si="5"/>
        <v>0</v>
      </c>
      <c r="J27" s="130">
        <f t="shared" si="5"/>
        <v>0</v>
      </c>
      <c r="K27" s="130">
        <f t="shared" ref="K27:R27" si="6">SUM(K24:K26)</f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30">
        <f t="shared" si="6"/>
        <v>0</v>
      </c>
      <c r="P27" s="130">
        <f t="shared" si="6"/>
        <v>0</v>
      </c>
      <c r="Q27" s="130">
        <f t="shared" si="6"/>
        <v>0</v>
      </c>
      <c r="R27" s="130">
        <f t="shared" si="6"/>
        <v>0</v>
      </c>
    </row>
    <row r="28" spans="1:29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ht="16" customHeight="1" x14ac:dyDescent="0.3">
      <c r="A29" s="200" t="str">
        <f>+May!A29</f>
        <v xml:space="preserve"> Equipment</v>
      </c>
      <c r="B29" s="71"/>
      <c r="C29" s="219">
        <f>+May!C29</f>
        <v>0</v>
      </c>
      <c r="D29" s="219">
        <f>+May!D29</f>
        <v>0</v>
      </c>
      <c r="E29" s="55">
        <f>SUM(G29)+May!E29</f>
        <v>0</v>
      </c>
      <c r="F29" s="55">
        <f>SUM(H29)+May!F29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+I29+May!T29</f>
        <v>0</v>
      </c>
      <c r="U29" s="166">
        <f>+J29+May!U29</f>
        <v>0</v>
      </c>
      <c r="V29" s="166">
        <f>+K29+May!V29</f>
        <v>0</v>
      </c>
      <c r="W29" s="166">
        <f>+L29+May!W29</f>
        <v>0</v>
      </c>
      <c r="X29" s="166">
        <f>+M29+May!X29</f>
        <v>0</v>
      </c>
      <c r="Y29" s="166">
        <f>+N29+May!Y29</f>
        <v>0</v>
      </c>
      <c r="Z29" s="166">
        <f>+O29+May!Z29</f>
        <v>0</v>
      </c>
      <c r="AA29" s="166">
        <f>+P29+May!AA29</f>
        <v>0</v>
      </c>
      <c r="AB29" s="166">
        <f>+Q29+May!AB29</f>
        <v>0</v>
      </c>
      <c r="AC29" s="166">
        <f>+R29+May!AC29</f>
        <v>0</v>
      </c>
    </row>
    <row r="30" spans="1:29" ht="16" customHeight="1" x14ac:dyDescent="0.3">
      <c r="A30" s="200">
        <f>+May!A30</f>
        <v>0</v>
      </c>
      <c r="B30" s="71"/>
      <c r="C30" s="219">
        <f>+May!C30</f>
        <v>0</v>
      </c>
      <c r="D30" s="219">
        <f>+May!D30</f>
        <v>0</v>
      </c>
      <c r="E30" s="55">
        <f>SUM(G30)+May!E30</f>
        <v>0</v>
      </c>
      <c r="F30" s="55">
        <f>SUM(H30)+May!F30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+I30+May!T30</f>
        <v>0</v>
      </c>
      <c r="U30" s="166">
        <f>+J30+May!U30</f>
        <v>0</v>
      </c>
      <c r="V30" s="166">
        <f>+K30+May!V30</f>
        <v>0</v>
      </c>
      <c r="W30" s="166">
        <f>+L30+May!W30</f>
        <v>0</v>
      </c>
      <c r="X30" s="166">
        <f>+M30+May!X30</f>
        <v>0</v>
      </c>
      <c r="Y30" s="166">
        <f>+N30+May!Y30</f>
        <v>0</v>
      </c>
      <c r="Z30" s="166">
        <f>+O30+May!Z30</f>
        <v>0</v>
      </c>
      <c r="AA30" s="166">
        <f>+P30+May!AA30</f>
        <v>0</v>
      </c>
      <c r="AB30" s="166">
        <f>+Q30+May!AB30</f>
        <v>0</v>
      </c>
      <c r="AC30" s="166">
        <f>+R30+May!AC30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>SUM(C29:C30)</f>
        <v>0</v>
      </c>
      <c r="D31" s="212">
        <f>SUM(D29:D30)</f>
        <v>0</v>
      </c>
      <c r="E31" s="109">
        <f>SUM(E29:E30)</f>
        <v>0</v>
      </c>
      <c r="F31" s="109">
        <f>SUM(F29:F30)</f>
        <v>0</v>
      </c>
      <c r="G31" s="109">
        <f t="shared" ref="G31:R31" si="7">SUM(G29:G30)</f>
        <v>0</v>
      </c>
      <c r="H31" s="112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si="7"/>
        <v>0</v>
      </c>
      <c r="L31" s="141">
        <f t="shared" si="7"/>
        <v>0</v>
      </c>
      <c r="M31" s="141">
        <f t="shared" si="7"/>
        <v>0</v>
      </c>
      <c r="N31" s="141">
        <f t="shared" si="7"/>
        <v>0</v>
      </c>
      <c r="O31" s="141">
        <f t="shared" si="7"/>
        <v>0</v>
      </c>
      <c r="P31" s="141">
        <f t="shared" si="7"/>
        <v>0</v>
      </c>
      <c r="Q31" s="141">
        <f t="shared" si="7"/>
        <v>0</v>
      </c>
      <c r="R31" s="141">
        <f t="shared" si="7"/>
        <v>0</v>
      </c>
    </row>
    <row r="32" spans="1:29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ht="16" customHeight="1" x14ac:dyDescent="0.3">
      <c r="A33" s="200" t="str">
        <f>+May!A33</f>
        <v>Congregate or HDM Meals</v>
      </c>
      <c r="B33" s="71"/>
      <c r="C33" s="219">
        <f>+May!C33</f>
        <v>0</v>
      </c>
      <c r="D33" s="219">
        <f>+May!D33</f>
        <v>0</v>
      </c>
      <c r="E33" s="55">
        <f>SUM(G33)+May!E33</f>
        <v>0</v>
      </c>
      <c r="F33" s="55">
        <f>SUM(H33)+May!F33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+I33+May!T33</f>
        <v>0</v>
      </c>
      <c r="U33" s="166">
        <f>+J33+May!U33</f>
        <v>0</v>
      </c>
      <c r="V33" s="166">
        <f>+K33+May!V33</f>
        <v>0</v>
      </c>
      <c r="W33" s="166">
        <f>+L33+May!W33</f>
        <v>0</v>
      </c>
      <c r="X33" s="166">
        <f>+M33+May!X33</f>
        <v>0</v>
      </c>
      <c r="Y33" s="166">
        <f>+N33+May!Y33</f>
        <v>0</v>
      </c>
      <c r="Z33" s="166">
        <f>+O33+May!Z33</f>
        <v>0</v>
      </c>
      <c r="AA33" s="166">
        <f>+P33+May!AA33</f>
        <v>0</v>
      </c>
      <c r="AB33" s="166">
        <f>+Q33+May!AB33</f>
        <v>0</v>
      </c>
      <c r="AC33" s="166">
        <f>+R33+May!AC33</f>
        <v>0</v>
      </c>
    </row>
    <row r="34" spans="1:29" ht="16" customHeight="1" x14ac:dyDescent="0.3">
      <c r="A34" s="200" t="str">
        <f>+May!A34</f>
        <v>Food Share Delivery Cost</v>
      </c>
      <c r="B34" s="71"/>
      <c r="C34" s="219">
        <f>+May!C34</f>
        <v>0</v>
      </c>
      <c r="D34" s="219">
        <f>+May!D34</f>
        <v>0</v>
      </c>
      <c r="E34" s="55">
        <f>SUM(G34)+May!E34</f>
        <v>0</v>
      </c>
      <c r="F34" s="55">
        <f>SUM(H34)+May!F34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+I34+May!T34</f>
        <v>0</v>
      </c>
      <c r="U34" s="166">
        <f>+J34+May!U34</f>
        <v>0</v>
      </c>
      <c r="V34" s="166">
        <f>+K34+May!V34</f>
        <v>0</v>
      </c>
      <c r="W34" s="166">
        <f>+L34+May!W34</f>
        <v>0</v>
      </c>
      <c r="X34" s="166">
        <f>+M34+May!X34</f>
        <v>0</v>
      </c>
      <c r="Y34" s="166">
        <f>+N34+May!Y34</f>
        <v>0</v>
      </c>
      <c r="Z34" s="166">
        <f>+O34+May!Z34</f>
        <v>0</v>
      </c>
      <c r="AA34" s="166">
        <f>+P34+May!AA34</f>
        <v>0</v>
      </c>
      <c r="AB34" s="166">
        <f>+Q34+May!AB34</f>
        <v>0</v>
      </c>
      <c r="AC34" s="166">
        <f>+R34+May!AC34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8">SUM(C33:C34)</f>
        <v>0</v>
      </c>
      <c r="D35" s="2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  <c r="H35" s="112">
        <f t="shared" si="8"/>
        <v>0</v>
      </c>
      <c r="I35" s="130">
        <f t="shared" si="8"/>
        <v>0</v>
      </c>
      <c r="J35" s="130">
        <f t="shared" si="8"/>
        <v>0</v>
      </c>
      <c r="K35" s="130">
        <f t="shared" ref="K35:R35" si="9">SUM(K33:K34)</f>
        <v>0</v>
      </c>
      <c r="L35" s="130">
        <f t="shared" si="9"/>
        <v>0</v>
      </c>
      <c r="M35" s="130">
        <f t="shared" si="9"/>
        <v>0</v>
      </c>
      <c r="N35" s="130">
        <f t="shared" si="9"/>
        <v>0</v>
      </c>
      <c r="O35" s="130">
        <f t="shared" si="9"/>
        <v>0</v>
      </c>
      <c r="P35" s="130">
        <f t="shared" si="9"/>
        <v>0</v>
      </c>
      <c r="Q35" s="130">
        <f t="shared" si="9"/>
        <v>0</v>
      </c>
      <c r="R35" s="130">
        <f t="shared" si="9"/>
        <v>0</v>
      </c>
    </row>
    <row r="36" spans="1:29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ht="16" customHeight="1" x14ac:dyDescent="0.3">
      <c r="A37" s="200" t="str">
        <f>+May!A37</f>
        <v xml:space="preserve">Food Cost </v>
      </c>
      <c r="B37" s="69"/>
      <c r="C37" s="219">
        <f>+May!C37</f>
        <v>0</v>
      </c>
      <c r="D37" s="219">
        <f>+May!D37</f>
        <v>0</v>
      </c>
      <c r="E37" s="55">
        <f>SUM(G37)+May!E37</f>
        <v>0</v>
      </c>
      <c r="F37" s="55">
        <f>SUM(H37)+May!F37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+I37+May!T37</f>
        <v>0</v>
      </c>
      <c r="U37" s="166">
        <f>+J37+May!U37</f>
        <v>0</v>
      </c>
      <c r="V37" s="166">
        <f>+K37+May!V37</f>
        <v>0</v>
      </c>
      <c r="W37" s="166">
        <f>+L37+May!W37</f>
        <v>0</v>
      </c>
      <c r="X37" s="166">
        <f>+M37+May!X37</f>
        <v>0</v>
      </c>
      <c r="Y37" s="166">
        <f>+N37+May!Y37</f>
        <v>0</v>
      </c>
      <c r="Z37" s="166">
        <f>+O37+May!Z37</f>
        <v>0</v>
      </c>
      <c r="AA37" s="166">
        <f>+P37+May!AA37</f>
        <v>0</v>
      </c>
      <c r="AB37" s="166">
        <f>+Q37+May!AB37</f>
        <v>0</v>
      </c>
      <c r="AC37" s="166">
        <f>+R37+May!AC37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0">SUM(E37:E37)</f>
        <v>0</v>
      </c>
      <c r="F38" s="112">
        <f t="shared" si="10"/>
        <v>0</v>
      </c>
      <c r="G38" s="112">
        <f t="shared" si="10"/>
        <v>0</v>
      </c>
      <c r="H38" s="112">
        <f t="shared" si="10"/>
        <v>0</v>
      </c>
      <c r="I38" s="130">
        <f t="shared" si="10"/>
        <v>0</v>
      </c>
      <c r="J38" s="130">
        <f t="shared" si="10"/>
        <v>0</v>
      </c>
      <c r="K38" s="130">
        <f t="shared" ref="K38:R38" si="11">SUM(K37:K37)</f>
        <v>0</v>
      </c>
      <c r="L38" s="130">
        <f t="shared" si="11"/>
        <v>0</v>
      </c>
      <c r="M38" s="130">
        <f t="shared" si="11"/>
        <v>0</v>
      </c>
      <c r="N38" s="130">
        <f t="shared" si="11"/>
        <v>0</v>
      </c>
      <c r="O38" s="130">
        <f t="shared" si="11"/>
        <v>0</v>
      </c>
      <c r="P38" s="130">
        <f t="shared" si="11"/>
        <v>0</v>
      </c>
      <c r="Q38" s="130">
        <f t="shared" si="11"/>
        <v>0</v>
      </c>
      <c r="R38" s="130">
        <f t="shared" si="11"/>
        <v>0</v>
      </c>
    </row>
    <row r="39" spans="1:29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ht="16" customHeight="1" x14ac:dyDescent="0.3">
      <c r="A40" s="200" t="str">
        <f>+May!A40</f>
        <v>Supplies:Non food(Bags,liners etc)</v>
      </c>
      <c r="B40" s="72"/>
      <c r="C40" s="219">
        <f>+May!C40</f>
        <v>0</v>
      </c>
      <c r="D40" s="219">
        <f>+May!D40</f>
        <v>0</v>
      </c>
      <c r="E40" s="55">
        <f>SUM(G40)+May!E40</f>
        <v>0</v>
      </c>
      <c r="F40" s="55">
        <f>SUM(H40)+May!F40</f>
        <v>0</v>
      </c>
      <c r="G40" s="55">
        <f t="shared" ref="G40:G49" si="12">SUM(I40+K40+M40+O40+Q40)</f>
        <v>0</v>
      </c>
      <c r="H40" s="55">
        <f t="shared" ref="H40:H49" si="13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+I40+May!T40</f>
        <v>0</v>
      </c>
      <c r="U40" s="166">
        <f>+J40+May!U40</f>
        <v>0</v>
      </c>
      <c r="V40" s="166">
        <f>+K40+May!V40</f>
        <v>0</v>
      </c>
      <c r="W40" s="166">
        <f>+L40+May!W40</f>
        <v>0</v>
      </c>
      <c r="X40" s="166">
        <f>+M40+May!X40</f>
        <v>0</v>
      </c>
      <c r="Y40" s="166">
        <f>+N40+May!Y40</f>
        <v>0</v>
      </c>
      <c r="Z40" s="166">
        <f>+O40+May!Z40</f>
        <v>0</v>
      </c>
      <c r="AA40" s="166">
        <f>+P40+May!AA40</f>
        <v>0</v>
      </c>
      <c r="AB40" s="166">
        <f>+Q40+May!AB40</f>
        <v>0</v>
      </c>
      <c r="AC40" s="166">
        <f>+R40+May!AC40</f>
        <v>0</v>
      </c>
    </row>
    <row r="41" spans="1:29" ht="16" customHeight="1" x14ac:dyDescent="0.3">
      <c r="A41" s="200" t="str">
        <f>+May!A41</f>
        <v>Health permit</v>
      </c>
      <c r="B41" s="72"/>
      <c r="C41" s="219">
        <f>+May!C41</f>
        <v>0</v>
      </c>
      <c r="D41" s="219">
        <f>+May!D41</f>
        <v>0</v>
      </c>
      <c r="E41" s="55">
        <f>SUM(G41)+May!E41</f>
        <v>0</v>
      </c>
      <c r="F41" s="55">
        <f>SUM(H41)+May!F41</f>
        <v>0</v>
      </c>
      <c r="G41" s="55">
        <f t="shared" si="12"/>
        <v>0</v>
      </c>
      <c r="H41" s="55">
        <f t="shared" si="13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+I41+May!T41</f>
        <v>0</v>
      </c>
      <c r="U41" s="166">
        <f>+J41+May!U41</f>
        <v>0</v>
      </c>
      <c r="V41" s="166">
        <f>+K41+May!V41</f>
        <v>0</v>
      </c>
      <c r="W41" s="166">
        <f>+L41+May!W41</f>
        <v>0</v>
      </c>
      <c r="X41" s="166">
        <f>+M41+May!X41</f>
        <v>0</v>
      </c>
      <c r="Y41" s="166">
        <f>+N41+May!Y41</f>
        <v>0</v>
      </c>
      <c r="Z41" s="166">
        <f>+O41+May!Z41</f>
        <v>0</v>
      </c>
      <c r="AA41" s="166">
        <f>+P41+May!AA41</f>
        <v>0</v>
      </c>
      <c r="AB41" s="166">
        <f>+Q41+May!AB41</f>
        <v>0</v>
      </c>
      <c r="AC41" s="166">
        <f>+R41+May!AC41</f>
        <v>0</v>
      </c>
    </row>
    <row r="42" spans="1:29" ht="16" customHeight="1" x14ac:dyDescent="0.3">
      <c r="A42" s="200" t="str">
        <f>+May!A42</f>
        <v>Rent</v>
      </c>
      <c r="B42" s="72"/>
      <c r="C42" s="219">
        <f>+May!C42</f>
        <v>0</v>
      </c>
      <c r="D42" s="219">
        <f>+May!D42</f>
        <v>0</v>
      </c>
      <c r="E42" s="55">
        <f>SUM(G42)+May!E42</f>
        <v>0</v>
      </c>
      <c r="F42" s="55">
        <f>SUM(H42)+May!F42</f>
        <v>0</v>
      </c>
      <c r="G42" s="55">
        <f t="shared" si="12"/>
        <v>0</v>
      </c>
      <c r="H42" s="55">
        <f t="shared" si="13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+I42+May!T42</f>
        <v>0</v>
      </c>
      <c r="U42" s="166">
        <f>+J42+May!U42</f>
        <v>0</v>
      </c>
      <c r="V42" s="166">
        <f>+K42+May!V42</f>
        <v>0</v>
      </c>
      <c r="W42" s="166">
        <f>+L42+May!W42</f>
        <v>0</v>
      </c>
      <c r="X42" s="166">
        <f>+M42+May!X42</f>
        <v>0</v>
      </c>
      <c r="Y42" s="166">
        <f>+N42+May!Y42</f>
        <v>0</v>
      </c>
      <c r="Z42" s="166">
        <f>+O42+May!Z42</f>
        <v>0</v>
      </c>
      <c r="AA42" s="166">
        <f>+P42+May!AA42</f>
        <v>0</v>
      </c>
      <c r="AB42" s="166">
        <f>+Q42+May!AB42</f>
        <v>0</v>
      </c>
      <c r="AC42" s="166">
        <f>+R42+May!AC42</f>
        <v>0</v>
      </c>
    </row>
    <row r="43" spans="1:29" ht="16" customHeight="1" x14ac:dyDescent="0.3">
      <c r="A43" s="200" t="str">
        <f>+May!A43</f>
        <v>Program Publicity</v>
      </c>
      <c r="B43" s="72"/>
      <c r="C43" s="219">
        <f>+May!C43</f>
        <v>0</v>
      </c>
      <c r="D43" s="219">
        <f>+May!D43</f>
        <v>0</v>
      </c>
      <c r="E43" s="55">
        <f>SUM(G43)+May!E43</f>
        <v>0</v>
      </c>
      <c r="F43" s="55">
        <f>SUM(H43)+May!F43</f>
        <v>0</v>
      </c>
      <c r="G43" s="55">
        <f t="shared" si="12"/>
        <v>0</v>
      </c>
      <c r="H43" s="55">
        <f t="shared" si="13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+I43+May!T43</f>
        <v>0</v>
      </c>
      <c r="U43" s="166">
        <f>+J43+May!U43</f>
        <v>0</v>
      </c>
      <c r="V43" s="166">
        <f>+K43+May!V43</f>
        <v>0</v>
      </c>
      <c r="W43" s="166">
        <f>+L43+May!W43</f>
        <v>0</v>
      </c>
      <c r="X43" s="166">
        <f>+M43+May!X43</f>
        <v>0</v>
      </c>
      <c r="Y43" s="166">
        <f>+N43+May!Y43</f>
        <v>0</v>
      </c>
      <c r="Z43" s="166">
        <f>+O43+May!Z43</f>
        <v>0</v>
      </c>
      <c r="AA43" s="166">
        <f>+P43+May!AA43</f>
        <v>0</v>
      </c>
      <c r="AB43" s="166">
        <f>+Q43+May!AB43</f>
        <v>0</v>
      </c>
      <c r="AC43" s="166">
        <f>+R43+May!AC43</f>
        <v>0</v>
      </c>
    </row>
    <row r="44" spans="1:29" ht="16" customHeight="1" x14ac:dyDescent="0.3">
      <c r="A44" s="200" t="str">
        <f>+May!A44</f>
        <v>Other</v>
      </c>
      <c r="B44" s="298"/>
      <c r="C44" s="219">
        <f>+May!C44</f>
        <v>0</v>
      </c>
      <c r="D44" s="219">
        <f>+May!D44</f>
        <v>0</v>
      </c>
      <c r="E44" s="55">
        <f>SUM(G44)+May!E44</f>
        <v>0</v>
      </c>
      <c r="F44" s="55">
        <f>SUM(H44)+May!F44</f>
        <v>0</v>
      </c>
      <c r="G44" s="55">
        <f t="shared" ref="G44:H46" si="14">SUM(I44+K44+M44+O44+Q44)</f>
        <v>0</v>
      </c>
      <c r="H44" s="55">
        <f t="shared" si="14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+I44+May!T44</f>
        <v>0</v>
      </c>
      <c r="U44" s="166">
        <f>+J44+May!U44</f>
        <v>0</v>
      </c>
      <c r="V44" s="166">
        <f>+K44+May!V44</f>
        <v>0</v>
      </c>
      <c r="W44" s="166">
        <f>+L44+May!W44</f>
        <v>0</v>
      </c>
      <c r="X44" s="166">
        <f>+M44+May!X44</f>
        <v>0</v>
      </c>
      <c r="Y44" s="166">
        <f>+N44+May!Y44</f>
        <v>0</v>
      </c>
      <c r="Z44" s="166">
        <f>+O44+May!Z44</f>
        <v>0</v>
      </c>
      <c r="AA44" s="166">
        <f>+P44+May!AA44</f>
        <v>0</v>
      </c>
      <c r="AB44" s="166">
        <f>+Q44+May!AB44</f>
        <v>0</v>
      </c>
      <c r="AC44" s="166">
        <f>+R44+May!AC44</f>
        <v>0</v>
      </c>
    </row>
    <row r="45" spans="1:29" ht="16" customHeight="1" x14ac:dyDescent="0.3">
      <c r="A45" s="200" t="str">
        <f>+May!A45</f>
        <v>Other</v>
      </c>
      <c r="B45" s="298"/>
      <c r="C45" s="219">
        <f>+May!C45</f>
        <v>0</v>
      </c>
      <c r="D45" s="219">
        <f>+May!D45</f>
        <v>0</v>
      </c>
      <c r="E45" s="55">
        <f>SUM(G45)+May!E45</f>
        <v>0</v>
      </c>
      <c r="F45" s="55">
        <f>SUM(H45)+May!F45</f>
        <v>0</v>
      </c>
      <c r="G45" s="55">
        <f t="shared" si="14"/>
        <v>0</v>
      </c>
      <c r="H45" s="55">
        <f t="shared" si="14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+I45+May!T45</f>
        <v>0</v>
      </c>
      <c r="U45" s="166">
        <f>+J45+May!U45</f>
        <v>0</v>
      </c>
      <c r="V45" s="166">
        <f>+K45+May!V45</f>
        <v>0</v>
      </c>
      <c r="W45" s="166">
        <f>+L45+May!W45</f>
        <v>0</v>
      </c>
      <c r="X45" s="166">
        <f>+M45+May!X45</f>
        <v>0</v>
      </c>
      <c r="Y45" s="166">
        <f>+N45+May!Y45</f>
        <v>0</v>
      </c>
      <c r="Z45" s="166">
        <f>+O45+May!Z45</f>
        <v>0</v>
      </c>
      <c r="AA45" s="166">
        <f>+P45+May!AA45</f>
        <v>0</v>
      </c>
      <c r="AB45" s="166">
        <f>+Q45+May!AB45</f>
        <v>0</v>
      </c>
      <c r="AC45" s="166">
        <f>+R45+May!AC45</f>
        <v>0</v>
      </c>
    </row>
    <row r="46" spans="1:29" ht="16" customHeight="1" x14ac:dyDescent="0.3">
      <c r="A46" s="200" t="str">
        <f>+May!A46</f>
        <v>Indirect Costs (no more than 10% of grant funds)</v>
      </c>
      <c r="B46" s="234"/>
      <c r="C46" s="219">
        <f>+May!C46</f>
        <v>0</v>
      </c>
      <c r="D46" s="219">
        <f>+May!D46</f>
        <v>0</v>
      </c>
      <c r="E46" s="55">
        <f>SUM(G46)+May!E46</f>
        <v>0</v>
      </c>
      <c r="F46" s="55">
        <f>SUM(H46)+May!F46</f>
        <v>0</v>
      </c>
      <c r="G46" s="55">
        <f t="shared" si="14"/>
        <v>0</v>
      </c>
      <c r="H46" s="55">
        <f t="shared" si="14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+I46+May!T46</f>
        <v>0</v>
      </c>
      <c r="U46" s="166">
        <f>+J46+May!U46</f>
        <v>0</v>
      </c>
      <c r="V46" s="166">
        <f>+K46+May!V46</f>
        <v>0</v>
      </c>
      <c r="W46" s="166">
        <f>+L46+May!W46</f>
        <v>0</v>
      </c>
      <c r="X46" s="166">
        <f>+M46+May!X46</f>
        <v>0</v>
      </c>
      <c r="Y46" s="166">
        <f>+N46+May!Y46</f>
        <v>0</v>
      </c>
      <c r="Z46" s="166">
        <f>+O46+May!Z46</f>
        <v>0</v>
      </c>
      <c r="AA46" s="166">
        <f>+P46+May!AA46</f>
        <v>0</v>
      </c>
      <c r="AB46" s="166">
        <f>+Q46+May!AB46</f>
        <v>0</v>
      </c>
      <c r="AC46" s="166">
        <f>+R46+May!AC46</f>
        <v>0</v>
      </c>
    </row>
    <row r="47" spans="1:29" ht="16" customHeight="1" x14ac:dyDescent="0.3">
      <c r="A47" s="200"/>
      <c r="B47" s="23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+I47+May!T47</f>
        <v>0</v>
      </c>
      <c r="U47" s="166">
        <f>+J47+May!U47</f>
        <v>0</v>
      </c>
      <c r="V47" s="166">
        <f>+K47+May!V47</f>
        <v>0</v>
      </c>
      <c r="W47" s="166">
        <f>+L47+May!W47</f>
        <v>0</v>
      </c>
      <c r="X47" s="166">
        <f>+M47+May!X47</f>
        <v>0</v>
      </c>
      <c r="Y47" s="166">
        <f>+N47+May!Y47</f>
        <v>0</v>
      </c>
      <c r="Z47" s="166">
        <f>+O47+May!Z47</f>
        <v>0</v>
      </c>
      <c r="AA47" s="166">
        <f>+P47+May!AA47</f>
        <v>0</v>
      </c>
      <c r="AB47" s="166">
        <f>+Q47+May!AB47</f>
        <v>0</v>
      </c>
      <c r="AC47" s="166">
        <f>+R47+May!AC47</f>
        <v>0</v>
      </c>
    </row>
    <row r="48" spans="1:29" ht="16" customHeight="1" x14ac:dyDescent="0.3">
      <c r="A48" s="200"/>
      <c r="B48" s="23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+I48+May!T48</f>
        <v>0</v>
      </c>
      <c r="U48" s="166">
        <f>+J48+May!U48</f>
        <v>0</v>
      </c>
      <c r="V48" s="166">
        <f>+K48+May!V48</f>
        <v>0</v>
      </c>
      <c r="W48" s="166">
        <f>+L48+May!W48</f>
        <v>0</v>
      </c>
      <c r="X48" s="166">
        <f>+M48+May!X48</f>
        <v>0</v>
      </c>
      <c r="Y48" s="166">
        <f>+N48+May!Y48</f>
        <v>0</v>
      </c>
      <c r="Z48" s="166">
        <f>+O48+May!Z48</f>
        <v>0</v>
      </c>
      <c r="AA48" s="166">
        <f>+P48+May!AA48</f>
        <v>0</v>
      </c>
      <c r="AB48" s="166">
        <f>+Q48+May!AB48</f>
        <v>0</v>
      </c>
      <c r="AC48" s="166">
        <f>+R48+May!AC48</f>
        <v>0</v>
      </c>
    </row>
    <row r="49" spans="1:29" ht="16" customHeight="1" x14ac:dyDescent="0.3">
      <c r="A49" s="200">
        <f>+May!A49</f>
        <v>0</v>
      </c>
      <c r="B49" s="251"/>
      <c r="C49" s="219">
        <f>+May!C49</f>
        <v>0</v>
      </c>
      <c r="D49" s="219">
        <f>+May!D49</f>
        <v>0</v>
      </c>
      <c r="E49" s="55">
        <f>SUM(G49)+May!E49</f>
        <v>0</v>
      </c>
      <c r="F49" s="55">
        <f>SUM(H49)+May!F49</f>
        <v>0</v>
      </c>
      <c r="G49" s="55">
        <f t="shared" si="12"/>
        <v>0</v>
      </c>
      <c r="H49" s="55">
        <f t="shared" si="13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+I49+May!T49</f>
        <v>0</v>
      </c>
      <c r="U49" s="166">
        <f>+J49+May!U49</f>
        <v>0</v>
      </c>
      <c r="V49" s="166">
        <f>+K49+May!V49</f>
        <v>0</v>
      </c>
      <c r="W49" s="166">
        <f>+L49+May!W49</f>
        <v>0</v>
      </c>
      <c r="X49" s="166">
        <f>+M49+May!X49</f>
        <v>0</v>
      </c>
      <c r="Y49" s="166">
        <f>+N49+May!Y49</f>
        <v>0</v>
      </c>
      <c r="Z49" s="166">
        <f>+O49+May!Z49</f>
        <v>0</v>
      </c>
      <c r="AA49" s="166">
        <f>+P49+May!AA49</f>
        <v>0</v>
      </c>
      <c r="AB49" s="166">
        <f>+Q49+May!AB49</f>
        <v>0</v>
      </c>
      <c r="AC49" s="166">
        <f>+R49+May!AC49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5">SUM(C40:C49)</f>
        <v>0</v>
      </c>
      <c r="D50" s="217">
        <f t="shared" si="15"/>
        <v>0</v>
      </c>
      <c r="E50" s="113">
        <f t="shared" si="15"/>
        <v>0</v>
      </c>
      <c r="F50" s="113">
        <f t="shared" si="15"/>
        <v>0</v>
      </c>
      <c r="G50" s="122">
        <f t="shared" si="15"/>
        <v>0</v>
      </c>
      <c r="H50" s="122">
        <f t="shared" si="15"/>
        <v>0</v>
      </c>
      <c r="I50" s="95">
        <f t="shared" si="15"/>
        <v>0</v>
      </c>
      <c r="J50" s="95">
        <f t="shared" si="15"/>
        <v>0</v>
      </c>
      <c r="K50" s="95">
        <f t="shared" si="15"/>
        <v>0</v>
      </c>
      <c r="L50" s="95">
        <f t="shared" si="15"/>
        <v>0</v>
      </c>
      <c r="M50" s="95">
        <f t="shared" si="15"/>
        <v>0</v>
      </c>
      <c r="N50" s="95">
        <f t="shared" si="15"/>
        <v>0</v>
      </c>
      <c r="O50" s="95">
        <f t="shared" si="15"/>
        <v>0</v>
      </c>
      <c r="P50" s="95">
        <f t="shared" si="15"/>
        <v>0</v>
      </c>
      <c r="Q50" s="95">
        <f t="shared" si="15"/>
        <v>0</v>
      </c>
      <c r="R50" s="95">
        <f t="shared" si="15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6">SUM(G50,G38,G35,G31,G27,G22)</f>
        <v>0</v>
      </c>
      <c r="H52" s="127">
        <f t="shared" si="16"/>
        <v>0</v>
      </c>
      <c r="I52" s="99">
        <f t="shared" si="16"/>
        <v>0</v>
      </c>
      <c r="J52" s="99">
        <f t="shared" si="16"/>
        <v>0</v>
      </c>
      <c r="K52" s="99">
        <f t="shared" si="16"/>
        <v>0</v>
      </c>
      <c r="L52" s="99">
        <f t="shared" si="16"/>
        <v>0</v>
      </c>
      <c r="M52" s="99">
        <f t="shared" si="16"/>
        <v>0</v>
      </c>
      <c r="N52" s="99">
        <f t="shared" si="16"/>
        <v>0</v>
      </c>
      <c r="O52" s="99">
        <f t="shared" si="16"/>
        <v>0</v>
      </c>
      <c r="P52" s="99">
        <f t="shared" si="16"/>
        <v>0</v>
      </c>
      <c r="Q52" s="99">
        <f t="shared" si="16"/>
        <v>0</v>
      </c>
      <c r="R52" s="99">
        <f t="shared" si="16"/>
        <v>0</v>
      </c>
    </row>
    <row r="53" spans="1:29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+I52+May!I53</f>
        <v>0</v>
      </c>
      <c r="J53" s="130">
        <f>+J52+May!J53</f>
        <v>0</v>
      </c>
      <c r="K53" s="130">
        <f>+K52+May!K53</f>
        <v>0</v>
      </c>
      <c r="L53" s="130">
        <f>+L52+May!L53</f>
        <v>0</v>
      </c>
      <c r="M53" s="130">
        <f>+M52+May!M53</f>
        <v>0</v>
      </c>
      <c r="N53" s="130">
        <f>+N52+May!N53</f>
        <v>0</v>
      </c>
      <c r="O53" s="130">
        <f>+O52+May!O53</f>
        <v>0</v>
      </c>
      <c r="P53" s="130">
        <f>+P52+May!P53</f>
        <v>0</v>
      </c>
      <c r="Q53" s="130">
        <f>+Q52+May!Q53</f>
        <v>0</v>
      </c>
      <c r="R53" s="130">
        <f>+R52+May!R53</f>
        <v>0</v>
      </c>
      <c r="T53" s="166">
        <f>SUM(T13:T52)</f>
        <v>0</v>
      </c>
      <c r="U53" s="166">
        <f t="shared" ref="U53:AC53" si="17">SUM(U13:U52)</f>
        <v>0</v>
      </c>
      <c r="V53" s="166">
        <f t="shared" si="17"/>
        <v>0</v>
      </c>
      <c r="W53" s="166">
        <f t="shared" si="17"/>
        <v>0</v>
      </c>
      <c r="X53" s="166">
        <f t="shared" si="17"/>
        <v>0</v>
      </c>
      <c r="Y53" s="166">
        <f t="shared" si="17"/>
        <v>0</v>
      </c>
      <c r="Z53" s="166">
        <f t="shared" si="17"/>
        <v>0</v>
      </c>
      <c r="AA53" s="166">
        <f t="shared" si="17"/>
        <v>0</v>
      </c>
      <c r="AB53" s="166">
        <f t="shared" si="17"/>
        <v>0</v>
      </c>
      <c r="AC53" s="166">
        <f t="shared" si="17"/>
        <v>0</v>
      </c>
    </row>
    <row r="54" spans="1:29" ht="26.25" customHeight="1" thickTop="1" thickBot="1" x14ac:dyDescent="0.35">
      <c r="A54" s="687" t="s">
        <v>82</v>
      </c>
      <c r="B54" s="757"/>
      <c r="C54" s="175"/>
      <c r="D54" s="176"/>
      <c r="E54" s="177"/>
      <c r="F54" s="177"/>
      <c r="G54" s="178"/>
      <c r="H54" s="126"/>
      <c r="I54" s="131">
        <f>+I8-I67</f>
        <v>0</v>
      </c>
      <c r="J54" s="131">
        <f>+J8-J67</f>
        <v>0</v>
      </c>
      <c r="K54" s="119">
        <f>+I54+J54</f>
        <v>0</v>
      </c>
      <c r="L54" s="119"/>
      <c r="M54" s="119"/>
      <c r="N54" s="119"/>
      <c r="O54" s="119"/>
      <c r="P54" s="119"/>
      <c r="Q54" s="119"/>
      <c r="R54" s="119"/>
      <c r="T54" s="329" t="e">
        <f>+T53/P1</f>
        <v>#DIV/0!</v>
      </c>
      <c r="U54" s="329" t="e">
        <f>+U53/R1</f>
        <v>#DIV/0!</v>
      </c>
      <c r="V54" s="1"/>
      <c r="W54" s="1"/>
      <c r="X54" s="1"/>
      <c r="Y54" s="1"/>
      <c r="Z54" s="1"/>
      <c r="AA54" s="1"/>
      <c r="AB54" s="1"/>
      <c r="AC54" s="1"/>
    </row>
    <row r="55" spans="1:29" ht="18" customHeight="1" thickBot="1" x14ac:dyDescent="0.35">
      <c r="A55" s="691" t="s">
        <v>7</v>
      </c>
      <c r="B55" s="692"/>
      <c r="C55" s="179"/>
      <c r="D55" s="179"/>
      <c r="E55" s="180"/>
      <c r="F55" s="180"/>
      <c r="G55" s="180"/>
      <c r="H55" s="180"/>
      <c r="I55" s="685" t="s">
        <v>20</v>
      </c>
      <c r="J55" s="685"/>
      <c r="K55" s="685"/>
      <c r="L55" s="685"/>
      <c r="M55" s="121"/>
      <c r="N55" s="685" t="s">
        <v>6</v>
      </c>
      <c r="O55" s="685"/>
      <c r="P55" s="685"/>
      <c r="Q55" s="685"/>
      <c r="R55" s="685"/>
      <c r="T55" s="327">
        <f>+T53+U53</f>
        <v>0</v>
      </c>
      <c r="U55" s="1"/>
      <c r="V55" s="1"/>
      <c r="W55" s="1"/>
      <c r="X55" s="1"/>
      <c r="Y55" s="1"/>
      <c r="Z55" s="1"/>
      <c r="AA55" s="1"/>
      <c r="AB55" s="1"/>
      <c r="AC55" s="1"/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4" x14ac:dyDescent="0.3">
      <c r="A57" s="758"/>
      <c r="B57" s="759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10" t="s">
        <v>24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+May!I67+Jun!I66</f>
        <v>0</v>
      </c>
      <c r="J67" s="162">
        <f>+May!J67+Jun!J66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166"/>
    </row>
    <row r="69" spans="1:18" ht="16" customHeight="1" x14ac:dyDescent="0.25">
      <c r="J69" s="168" t="s">
        <v>211</v>
      </c>
      <c r="K69" s="332">
        <f>+K67+K54</f>
        <v>0</v>
      </c>
    </row>
  </sheetData>
  <sheetProtection selectLockedCells="1"/>
  <protectedRanges>
    <protectedRange sqref="E23 E39 E28 E32 E36 I2:J2 L2:M2 A1:A3 B1 A23:B23 I56:R57 E56:E57 B3:D3 C2:D2 C22:D23 A38:D39 A50:D50 A27:D28 B24:B26 A31:D32 B29:B30 A35:D36 B33:B34 B37 E1:G6" name="Range1"/>
    <protectedRange sqref="F56:H57" name="Range1_6"/>
    <protectedRange sqref="G53:H53" name="Range1_9"/>
    <protectedRange sqref="G8:H8" name="Range1_7"/>
    <protectedRange sqref="I51:R51 K30:R30 K34:R34 R24 K26:R26 R13:R16 R29 K17:R18 K20:R21 K19:M19 O19:R19" name="Range1_10"/>
    <protectedRange sqref="I17:J21 I26:J26 I30:J30 I34:J34 R25 R33 R37 I44:R49 R40:R43" name="Range1_1"/>
    <protectedRange sqref="A22:B22" name="Range1_14_1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_5"/>
    <protectedRange sqref="I25:Q25" name="Range1_11_6"/>
    <protectedRange sqref="I29:Q29" name="Range1_11_7"/>
    <protectedRange sqref="I33:Q33" name="Range1_11_8"/>
    <protectedRange sqref="I37:Q37" name="Range1_11_9"/>
    <protectedRange sqref="I40:Q40" name="Range1_11_10"/>
    <protectedRange sqref="I41:Q41" name="Range1_11_11"/>
    <protectedRange sqref="I42:Q42" name="Range1_11_12"/>
    <protectedRange sqref="I43:Q43" name="Range1_11_13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7">
    <mergeCell ref="M2:N2"/>
    <mergeCell ref="J2:K2"/>
    <mergeCell ref="J1:K1"/>
    <mergeCell ref="M1:N1"/>
    <mergeCell ref="A59:R59"/>
    <mergeCell ref="J3:N3"/>
    <mergeCell ref="B1:D1"/>
    <mergeCell ref="I55:L55"/>
    <mergeCell ref="I9:R9"/>
    <mergeCell ref="A8:B8"/>
    <mergeCell ref="C10:D10"/>
    <mergeCell ref="A27:B27"/>
    <mergeCell ref="A35:B35"/>
    <mergeCell ref="A31:B31"/>
    <mergeCell ref="A22:B22"/>
    <mergeCell ref="I57:L57"/>
    <mergeCell ref="B60:D61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AC69"/>
  <sheetViews>
    <sheetView showGridLines="0" zoomScale="80" zoomScaleNormal="80" workbookViewId="0">
      <pane xSplit="8" ySplit="17" topLeftCell="I18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G7" sqref="G7:J9"/>
    </sheetView>
  </sheetViews>
  <sheetFormatPr defaultColWidth="8.84375" defaultRowHeight="16" customHeight="1" x14ac:dyDescent="0.25"/>
  <cols>
    <col min="1" max="1" width="14.07421875" style="1" customWidth="1"/>
    <col min="2" max="2" width="12.4609375" style="1" customWidth="1"/>
    <col min="3" max="3" width="10.23046875" style="1" customWidth="1"/>
    <col min="4" max="4" width="9.765625" style="1" customWidth="1"/>
    <col min="5" max="5" width="12" style="1" customWidth="1"/>
    <col min="6" max="6" width="12" style="10" customWidth="1"/>
    <col min="7" max="8" width="11.4609375" style="10" customWidth="1"/>
    <col min="9" max="9" width="12" style="12" customWidth="1"/>
    <col min="10" max="10" width="12.4609375" style="12" customWidth="1"/>
    <col min="11" max="11" width="10.4609375" style="12" customWidth="1"/>
    <col min="12" max="13" width="11.69140625" style="10" customWidth="1"/>
    <col min="14" max="17" width="10.23046875" style="10" customWidth="1"/>
    <col min="18" max="18" width="10.84375" style="10" customWidth="1"/>
    <col min="19" max="16384" width="8.84375" style="1"/>
  </cols>
  <sheetData>
    <row r="1" spans="1:29" s="6" customFormat="1" ht="19.5" customHeight="1" x14ac:dyDescent="0.45">
      <c r="A1" s="357" t="str">
        <f>+May!A1</f>
        <v xml:space="preserve">Contractor Name: </v>
      </c>
      <c r="B1" s="368">
        <f>+May!B1</f>
        <v>0</v>
      </c>
      <c r="C1" s="368"/>
      <c r="D1" s="363"/>
      <c r="E1" s="375" t="s">
        <v>23</v>
      </c>
      <c r="F1" s="667" t="s">
        <v>256</v>
      </c>
      <c r="G1" s="667"/>
      <c r="H1" s="271"/>
      <c r="I1" s="357" t="s">
        <v>245</v>
      </c>
      <c r="J1" s="660" t="str">
        <f>Budget!W8</f>
        <v>3500FY23-</v>
      </c>
      <c r="K1" s="660"/>
      <c r="L1" s="170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57" t="str">
        <f>+May!A2</f>
        <v xml:space="preserve">Project Name: </v>
      </c>
      <c r="B2" s="364" t="str">
        <f>+Budget!B1</f>
        <v>VCAAA Senior Nutrition Program</v>
      </c>
      <c r="C2" s="356"/>
      <c r="D2" s="369"/>
      <c r="E2" s="77"/>
      <c r="F2" s="307"/>
      <c r="G2" s="272"/>
      <c r="H2" s="272"/>
      <c r="I2" s="358" t="s">
        <v>246</v>
      </c>
      <c r="J2" s="366">
        <f>+Jun!J2</f>
        <v>0</v>
      </c>
      <c r="K2" s="355"/>
      <c r="L2" s="358" t="str">
        <f>+May!L2</f>
        <v xml:space="preserve">Phone:  </v>
      </c>
      <c r="M2" s="762">
        <f>+Jun!M2</f>
        <v>0</v>
      </c>
      <c r="N2" s="763"/>
      <c r="O2" s="750" t="s">
        <v>89</v>
      </c>
      <c r="P2" s="751"/>
      <c r="Q2" s="751"/>
      <c r="R2" s="232">
        <f>+P1+R1</f>
        <v>0</v>
      </c>
    </row>
    <row r="3" spans="1:29" s="6" customFormat="1" ht="18" customHeight="1" thickTop="1" thickBot="1" x14ac:dyDescent="0.45">
      <c r="A3" s="340"/>
      <c r="B3" s="341"/>
      <c r="C3" s="341"/>
      <c r="D3" s="341"/>
      <c r="E3" s="341"/>
      <c r="F3" s="341"/>
      <c r="G3" s="341"/>
      <c r="H3" s="342"/>
      <c r="I3" s="359" t="str">
        <f>+Jun!I3</f>
        <v>Address: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6" customFormat="1" ht="18" customHeight="1" x14ac:dyDescent="0.3">
      <c r="A4" s="280"/>
      <c r="B4" s="240"/>
      <c r="C4" s="240"/>
      <c r="D4" s="240"/>
      <c r="E4" s="240"/>
      <c r="F4" s="240"/>
      <c r="G4" s="240"/>
      <c r="H4" s="240"/>
      <c r="I4" s="171"/>
      <c r="J4" s="171"/>
      <c r="K4" s="171"/>
      <c r="L4" s="171"/>
      <c r="M4" s="783" t="s">
        <v>29</v>
      </c>
      <c r="N4" s="784"/>
      <c r="O4" s="784"/>
      <c r="P4" s="274"/>
      <c r="Q4" s="275">
        <f>+E15+F15</f>
        <v>0</v>
      </c>
      <c r="R4" s="276"/>
    </row>
    <row r="5" spans="1:29" s="6" customFormat="1" ht="15" customHeight="1" x14ac:dyDescent="0.45">
      <c r="A5" s="280"/>
      <c r="B5" s="240"/>
      <c r="C5" s="240"/>
      <c r="D5" s="240"/>
      <c r="E5" s="240"/>
      <c r="F5" s="240"/>
      <c r="G5" s="240"/>
      <c r="H5" s="240"/>
      <c r="I5" s="354"/>
      <c r="J5" s="182"/>
      <c r="K5" s="354"/>
      <c r="L5" s="354"/>
      <c r="M5" s="781" t="s">
        <v>91</v>
      </c>
      <c r="N5" s="782"/>
      <c r="O5" s="782"/>
      <c r="P5" s="277"/>
      <c r="Q5" s="278">
        <f>+Q17+R17</f>
        <v>0</v>
      </c>
      <c r="R5" s="279"/>
    </row>
    <row r="6" spans="1:29" s="6" customFormat="1" ht="15" customHeight="1" x14ac:dyDescent="0.3">
      <c r="A6" s="82"/>
      <c r="B6" s="80"/>
      <c r="C6" s="80"/>
      <c r="D6" s="80"/>
      <c r="E6" s="80"/>
      <c r="F6" s="240"/>
      <c r="G6" s="240"/>
      <c r="H6" s="240"/>
      <c r="I6" s="354"/>
      <c r="J6" s="354"/>
      <c r="K6" s="354"/>
      <c r="L6" s="354"/>
      <c r="M6" s="785" t="s">
        <v>90</v>
      </c>
      <c r="N6" s="786"/>
      <c r="O6" s="786"/>
      <c r="P6" s="277"/>
      <c r="Q6" s="281">
        <f>+Q4-Q5</f>
        <v>0</v>
      </c>
      <c r="R6" s="282"/>
    </row>
    <row r="7" spans="1:29" s="6" customFormat="1" ht="15" customHeight="1" x14ac:dyDescent="0.3">
      <c r="A7" s="773" t="s">
        <v>180</v>
      </c>
      <c r="B7" s="774"/>
      <c r="C7" s="310" t="s">
        <v>46</v>
      </c>
      <c r="D7" s="270" t="s">
        <v>47</v>
      </c>
      <c r="E7" s="270" t="s">
        <v>61</v>
      </c>
      <c r="F7" s="240"/>
      <c r="G7" s="240"/>
      <c r="H7" s="240"/>
      <c r="I7" s="354"/>
      <c r="J7" s="354"/>
      <c r="K7" s="354"/>
      <c r="L7" s="354"/>
      <c r="M7" s="781" t="s">
        <v>92</v>
      </c>
      <c r="N7" s="782"/>
      <c r="O7" s="782"/>
      <c r="P7" s="281">
        <f>+K17+L17</f>
        <v>0</v>
      </c>
      <c r="Q7" s="277"/>
      <c r="R7" s="282"/>
    </row>
    <row r="8" spans="1:29" s="6" customFormat="1" ht="15" customHeight="1" x14ac:dyDescent="0.3">
      <c r="A8" s="239"/>
      <c r="B8" s="269" t="s">
        <v>183</v>
      </c>
      <c r="C8" s="283">
        <f>+Jun!C6</f>
        <v>0</v>
      </c>
      <c r="D8" s="284">
        <f>+Jun!D6</f>
        <v>0</v>
      </c>
      <c r="E8" s="285">
        <f>+C8+D8</f>
        <v>0</v>
      </c>
      <c r="F8" s="240"/>
      <c r="G8" s="240"/>
      <c r="H8" s="240"/>
      <c r="I8" s="354"/>
      <c r="J8" s="354"/>
      <c r="K8" s="354"/>
      <c r="L8" s="354"/>
      <c r="M8" s="781" t="s">
        <v>93</v>
      </c>
      <c r="N8" s="782"/>
      <c r="O8" s="782"/>
      <c r="P8" s="281">
        <f>+M17+N17</f>
        <v>0</v>
      </c>
      <c r="Q8" s="277"/>
      <c r="R8" s="279"/>
    </row>
    <row r="9" spans="1:29" s="6" customFormat="1" ht="15" customHeight="1" x14ac:dyDescent="0.3">
      <c r="A9" s="267"/>
      <c r="B9" s="268" t="s">
        <v>184</v>
      </c>
      <c r="C9" s="308">
        <f>+Budget!C6</f>
        <v>0</v>
      </c>
      <c r="D9" s="309">
        <f>+Budget!M6</f>
        <v>0</v>
      </c>
      <c r="E9" s="285">
        <f>+C9+D9</f>
        <v>0</v>
      </c>
      <c r="F9" s="240"/>
      <c r="G9" s="240"/>
      <c r="H9" s="240"/>
      <c r="I9" s="354"/>
      <c r="J9" s="354"/>
      <c r="K9" s="354"/>
      <c r="L9" s="354"/>
      <c r="M9" s="781" t="s">
        <v>95</v>
      </c>
      <c r="N9" s="782"/>
      <c r="O9" s="782"/>
      <c r="P9" s="286">
        <f>+O17+P17</f>
        <v>0</v>
      </c>
      <c r="Q9" s="286">
        <f>SUM(P7:P9)</f>
        <v>0</v>
      </c>
      <c r="R9" s="287"/>
    </row>
    <row r="10" spans="1:29" s="6" customFormat="1" ht="15" customHeight="1" x14ac:dyDescent="0.3">
      <c r="A10" s="280"/>
      <c r="B10" s="240"/>
      <c r="C10" s="240"/>
      <c r="D10" s="341"/>
      <c r="E10" s="341"/>
      <c r="F10" s="240"/>
      <c r="G10" s="240"/>
      <c r="H10" s="240"/>
      <c r="I10" s="354"/>
      <c r="J10" s="354"/>
      <c r="K10" s="354"/>
      <c r="L10" s="354"/>
      <c r="M10" s="766" t="s">
        <v>112</v>
      </c>
      <c r="N10" s="767"/>
      <c r="O10" s="767"/>
      <c r="P10" s="281"/>
      <c r="Q10" s="281">
        <f>+Q6-Q9</f>
        <v>0</v>
      </c>
      <c r="R10" s="287">
        <f>IFERROR(+Q10/R2,0)</f>
        <v>0</v>
      </c>
    </row>
    <row r="11" spans="1:29" s="6" customFormat="1" ht="18" customHeight="1" thickBot="1" x14ac:dyDescent="0.35">
      <c r="A11" s="280"/>
      <c r="B11" s="240"/>
      <c r="C11" s="240"/>
      <c r="D11" s="240"/>
      <c r="E11" s="240"/>
      <c r="F11" s="240"/>
      <c r="G11" s="240"/>
      <c r="H11" s="240"/>
      <c r="I11" s="354"/>
      <c r="J11" s="354"/>
      <c r="K11" s="354"/>
      <c r="L11" s="354"/>
      <c r="M11" s="764" t="s">
        <v>111</v>
      </c>
      <c r="N11" s="765"/>
      <c r="O11" s="233"/>
      <c r="P11" s="288"/>
      <c r="Q11" s="289">
        <f>+R2-Q10</f>
        <v>0</v>
      </c>
      <c r="R11" s="290"/>
    </row>
    <row r="12" spans="1:29" s="6" customFormat="1" ht="6.75" customHeight="1" x14ac:dyDescent="0.3">
      <c r="A12" s="82"/>
      <c r="B12" s="80"/>
      <c r="C12" s="80"/>
      <c r="D12" s="80"/>
      <c r="E12" s="80"/>
      <c r="F12" s="80"/>
      <c r="G12" s="80"/>
      <c r="H12" s="80"/>
      <c r="I12" s="291"/>
      <c r="J12" s="291"/>
      <c r="K12" s="291"/>
      <c r="L12" s="291"/>
      <c r="M12" s="291"/>
      <c r="N12" s="291"/>
      <c r="O12" s="292"/>
      <c r="P12" s="292"/>
      <c r="Q12" s="292"/>
      <c r="R12" s="83"/>
    </row>
    <row r="13" spans="1:29" s="4" customFormat="1" ht="18.75" customHeight="1" x14ac:dyDescent="0.3">
      <c r="A13" s="293"/>
      <c r="B13" s="294"/>
      <c r="C13" s="294"/>
      <c r="D13" s="81"/>
      <c r="E13" s="77"/>
      <c r="F13" s="77"/>
      <c r="G13" s="85" t="s">
        <v>85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T13" s="4" t="s">
        <v>182</v>
      </c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1:29" s="3" customFormat="1" ht="55.5" customHeight="1" x14ac:dyDescent="0.2">
      <c r="A14" s="88" t="s">
        <v>8</v>
      </c>
      <c r="B14" s="89"/>
      <c r="C14" s="90" t="s">
        <v>88</v>
      </c>
      <c r="D14" s="90" t="s">
        <v>40</v>
      </c>
      <c r="E14" s="91" t="s">
        <v>84</v>
      </c>
      <c r="F14" s="91" t="s">
        <v>101</v>
      </c>
      <c r="G14" s="187" t="s">
        <v>94</v>
      </c>
      <c r="H14" s="187" t="s">
        <v>102</v>
      </c>
      <c r="I14" s="93" t="s">
        <v>38</v>
      </c>
      <c r="J14" s="93" t="s">
        <v>39</v>
      </c>
      <c r="K14" s="94" t="s">
        <v>30</v>
      </c>
      <c r="L14" s="94" t="s">
        <v>31</v>
      </c>
      <c r="M14" s="94" t="s">
        <v>32</v>
      </c>
      <c r="N14" s="94" t="s">
        <v>96</v>
      </c>
      <c r="O14" s="94" t="s">
        <v>97</v>
      </c>
      <c r="P14" s="94" t="s">
        <v>98</v>
      </c>
      <c r="Q14" s="94" t="s">
        <v>99</v>
      </c>
      <c r="R14" s="94" t="s">
        <v>100</v>
      </c>
      <c r="T14" s="27" t="s">
        <v>38</v>
      </c>
      <c r="U14" s="27" t="s">
        <v>39</v>
      </c>
      <c r="V14" s="15" t="s">
        <v>30</v>
      </c>
      <c r="W14" s="15" t="s">
        <v>31</v>
      </c>
      <c r="X14" s="15" t="s">
        <v>32</v>
      </c>
      <c r="Y14" s="15" t="s">
        <v>33</v>
      </c>
      <c r="Z14" s="15" t="s">
        <v>34</v>
      </c>
      <c r="AA14" s="15" t="s">
        <v>35</v>
      </c>
      <c r="AB14" s="15" t="s">
        <v>36</v>
      </c>
      <c r="AC14" s="15" t="s">
        <v>37</v>
      </c>
    </row>
    <row r="15" spans="1:29" s="3" customFormat="1" ht="16.5" customHeight="1" x14ac:dyDescent="0.3">
      <c r="A15" s="670" t="s">
        <v>63</v>
      </c>
      <c r="B15" s="671"/>
      <c r="C15" s="295">
        <f>+Jun!C8</f>
        <v>0</v>
      </c>
      <c r="D15" s="296">
        <f>+Jun!D8</f>
        <v>0</v>
      </c>
      <c r="E15" s="95">
        <f>+E56</f>
        <v>0</v>
      </c>
      <c r="F15" s="95">
        <f>+F56</f>
        <v>0</v>
      </c>
      <c r="G15" s="95"/>
      <c r="H15" s="95"/>
      <c r="I15" s="297">
        <f>+P1</f>
        <v>0</v>
      </c>
      <c r="J15" s="297">
        <f>+R1</f>
        <v>0</v>
      </c>
      <c r="K15" s="330">
        <f>+Budget!Z32</f>
        <v>0</v>
      </c>
      <c r="L15" s="330">
        <f>+Budget!AA32</f>
        <v>0</v>
      </c>
      <c r="M15" s="330">
        <f>+Budget!Z33</f>
        <v>0</v>
      </c>
      <c r="N15" s="330">
        <f>+Budget!AA33</f>
        <v>0</v>
      </c>
      <c r="O15" s="330">
        <f>+Budget!Z36</f>
        <v>0</v>
      </c>
      <c r="P15" s="330">
        <f>+Budget!AA36</f>
        <v>0</v>
      </c>
      <c r="Q15" s="330">
        <f>+Budget!Z34</f>
        <v>0</v>
      </c>
      <c r="R15" s="330">
        <f>+Budget!AA34</f>
        <v>0</v>
      </c>
    </row>
    <row r="16" spans="1:29" s="3" customFormat="1" ht="18" customHeight="1" x14ac:dyDescent="0.3">
      <c r="A16" s="172" t="s">
        <v>62</v>
      </c>
      <c r="B16" s="173"/>
      <c r="C16" s="97">
        <f>IFERROR(+C$15/($C15+$D15),0)</f>
        <v>0</v>
      </c>
      <c r="D16" s="174">
        <f>IFERROR(+D$15/($C15+$D15),0)</f>
        <v>0</v>
      </c>
      <c r="E16" s="98"/>
      <c r="F16" s="98"/>
      <c r="G16" s="98"/>
      <c r="H16" s="98"/>
      <c r="I16" s="678"/>
      <c r="J16" s="679"/>
      <c r="K16" s="679"/>
      <c r="L16" s="679"/>
      <c r="M16" s="679"/>
      <c r="N16" s="679"/>
      <c r="O16" s="679"/>
      <c r="P16" s="679"/>
      <c r="Q16" s="679"/>
      <c r="R16" s="680"/>
    </row>
    <row r="17" spans="1:29" s="3" customFormat="1" ht="16.5" customHeight="1" thickBot="1" x14ac:dyDescent="0.35">
      <c r="A17" s="779" t="s">
        <v>191</v>
      </c>
      <c r="B17" s="780"/>
      <c r="C17" s="777">
        <f>+C15+D15</f>
        <v>0</v>
      </c>
      <c r="D17" s="778"/>
      <c r="E17" s="99"/>
      <c r="F17" s="99"/>
      <c r="G17" s="99"/>
      <c r="H17" s="99"/>
      <c r="I17" s="99">
        <f>+I56</f>
        <v>0</v>
      </c>
      <c r="J17" s="99">
        <f t="shared" ref="J17:R17" si="0">+J56</f>
        <v>0</v>
      </c>
      <c r="K17" s="99">
        <f t="shared" si="0"/>
        <v>0</v>
      </c>
      <c r="L17" s="99">
        <f t="shared" si="0"/>
        <v>0</v>
      </c>
      <c r="M17" s="99">
        <f t="shared" si="0"/>
        <v>0</v>
      </c>
      <c r="N17" s="99">
        <f t="shared" si="0"/>
        <v>0</v>
      </c>
      <c r="O17" s="99">
        <f t="shared" si="0"/>
        <v>0</v>
      </c>
      <c r="P17" s="99">
        <f t="shared" si="0"/>
        <v>0</v>
      </c>
      <c r="Q17" s="99">
        <f t="shared" si="0"/>
        <v>0</v>
      </c>
      <c r="R17" s="99">
        <f t="shared" si="0"/>
        <v>0</v>
      </c>
    </row>
    <row r="18" spans="1:29" ht="15.75" customHeight="1" thickTop="1" x14ac:dyDescent="0.3">
      <c r="A18" s="101" t="s">
        <v>66</v>
      </c>
      <c r="B18" s="102"/>
      <c r="C18" s="102"/>
      <c r="D18" s="102"/>
      <c r="E18" s="103"/>
      <c r="F18" s="104"/>
      <c r="G18" s="104"/>
      <c r="H18" s="104"/>
      <c r="I18" s="105"/>
      <c r="J18" s="106"/>
      <c r="K18" s="106"/>
      <c r="L18" s="104"/>
      <c r="M18" s="104"/>
      <c r="N18" s="104"/>
      <c r="O18" s="104"/>
      <c r="P18" s="104"/>
      <c r="Q18" s="104"/>
      <c r="R18" s="107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1:29" ht="16" customHeight="1" x14ac:dyDescent="0.3">
      <c r="A19" s="200" t="str">
        <f>+Jun!A13</f>
        <v>Admin/Fiscal</v>
      </c>
      <c r="B19" s="73"/>
      <c r="C19" s="219">
        <f>+Jun!C13</f>
        <v>0</v>
      </c>
      <c r="D19" s="219">
        <f>+Jun!D13</f>
        <v>0</v>
      </c>
      <c r="E19" s="55">
        <f>+Jun!E13+CloseOut!G19</f>
        <v>0</v>
      </c>
      <c r="F19" s="55">
        <f>+Jun!F13+CloseOut!H19</f>
        <v>0</v>
      </c>
      <c r="G19" s="55">
        <f>+I19+K19+M19+O19+Q19</f>
        <v>0</v>
      </c>
      <c r="H19" s="55">
        <f>+J19+L19+N19+P19+R19</f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166">
        <f>IFERROR(+I19+Jun!T19,0)</f>
        <v>0</v>
      </c>
      <c r="U19" s="166">
        <f>IFERROR(+J19+Jun!U19,0)</f>
        <v>0</v>
      </c>
      <c r="V19" s="166">
        <f>IFERROR(+K19+Jun!V19,0)</f>
        <v>0</v>
      </c>
      <c r="W19" s="166">
        <f>IFERROR(+L19+Jun!W19,0)</f>
        <v>0</v>
      </c>
      <c r="X19" s="166">
        <f>IFERROR(+M19+Jun!X19,0)</f>
        <v>0</v>
      </c>
      <c r="Y19" s="166">
        <f>IFERROR(+N19+Jun!Y19,0)</f>
        <v>0</v>
      </c>
      <c r="Z19" s="166">
        <f>IFERROR(+O19+Jun!Z19,0)</f>
        <v>0</v>
      </c>
      <c r="AA19" s="166">
        <f>IFERROR(+P19+Jun!AA19,0)</f>
        <v>0</v>
      </c>
      <c r="AB19" s="166">
        <f>IFERROR(+Q19+Jun!AB19,0)</f>
        <v>0</v>
      </c>
      <c r="AC19" s="166">
        <f>IFERROR(+R19+Jun!AC19,0)</f>
        <v>0</v>
      </c>
    </row>
    <row r="20" spans="1:29" ht="16" customHeight="1" x14ac:dyDescent="0.3">
      <c r="A20" s="200" t="str">
        <f>+Jun!A14</f>
        <v>Site/ HDM/MOW Coordinator</v>
      </c>
      <c r="B20" s="73"/>
      <c r="C20" s="219">
        <f>+Jun!C14</f>
        <v>0</v>
      </c>
      <c r="D20" s="219">
        <f>+Jun!D14</f>
        <v>0</v>
      </c>
      <c r="E20" s="55">
        <f>+Jun!E14+CloseOut!G20</f>
        <v>0</v>
      </c>
      <c r="F20" s="55">
        <f>+Jun!F14+CloseOut!H20</f>
        <v>0</v>
      </c>
      <c r="G20" s="55">
        <f t="shared" ref="G20:H27" si="1">+I20+K20+M20+O20+Q20</f>
        <v>0</v>
      </c>
      <c r="H20" s="55">
        <f t="shared" si="1"/>
        <v>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T20" s="166">
        <f>IFERROR(+I20+Jun!T20,0)</f>
        <v>0</v>
      </c>
      <c r="U20" s="166">
        <f>IFERROR(+J20+Jun!U20,0)</f>
        <v>0</v>
      </c>
      <c r="V20" s="166">
        <f>IFERROR(+K20+Jun!V20,0)</f>
        <v>0</v>
      </c>
      <c r="W20" s="166">
        <f>IFERROR(+L20+Jun!W20,0)</f>
        <v>0</v>
      </c>
      <c r="X20" s="166">
        <f>IFERROR(+M20+Jun!X20,0)</f>
        <v>0</v>
      </c>
      <c r="Y20" s="166">
        <f>IFERROR(+N20+Jun!Y20,0)</f>
        <v>0</v>
      </c>
      <c r="Z20" s="166">
        <f>IFERROR(+O20+Jun!Z20,0)</f>
        <v>0</v>
      </c>
      <c r="AA20" s="166">
        <f>IFERROR(+P20+Jun!AA20,0)</f>
        <v>0</v>
      </c>
      <c r="AB20" s="166">
        <f>IFERROR(+Q20+Jun!AB20,0)</f>
        <v>0</v>
      </c>
      <c r="AC20" s="166">
        <f>IFERROR(+R20+Jun!AC20,0)</f>
        <v>0</v>
      </c>
    </row>
    <row r="21" spans="1:29" ht="16" customHeight="1" x14ac:dyDescent="0.3">
      <c r="A21" s="200" t="str">
        <f>+Jun!A15</f>
        <v>Cook</v>
      </c>
      <c r="B21" s="207"/>
      <c r="C21" s="219">
        <f>+Jun!C15</f>
        <v>0</v>
      </c>
      <c r="D21" s="219">
        <f>+Jun!D15</f>
        <v>0</v>
      </c>
      <c r="E21" s="55">
        <f>+Jun!E15+CloseOut!G21</f>
        <v>0</v>
      </c>
      <c r="F21" s="55">
        <f>+Jun!F15+CloseOut!H21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IFERROR(+I21+Jun!T21,0)</f>
        <v>0</v>
      </c>
      <c r="U21" s="166">
        <f>IFERROR(+J21+Jun!U21,0)</f>
        <v>0</v>
      </c>
      <c r="V21" s="166">
        <f>IFERROR(+K21+Jun!V21,0)</f>
        <v>0</v>
      </c>
      <c r="W21" s="166">
        <f>IFERROR(+L21+Jun!W21,0)</f>
        <v>0</v>
      </c>
      <c r="X21" s="166">
        <f>IFERROR(+M21+Jun!X21,0)</f>
        <v>0</v>
      </c>
      <c r="Y21" s="166">
        <f>IFERROR(+N21+Jun!Y21,0)</f>
        <v>0</v>
      </c>
      <c r="Z21" s="166">
        <f>IFERROR(+O21+Jun!Z21,0)</f>
        <v>0</v>
      </c>
      <c r="AA21" s="166">
        <f>IFERROR(+P21+Jun!AA21,0)</f>
        <v>0</v>
      </c>
      <c r="AB21" s="166">
        <f>IFERROR(+Q21+Jun!AB21,0)</f>
        <v>0</v>
      </c>
      <c r="AC21" s="166">
        <f>IFERROR(+R21+Jun!AC21,0)</f>
        <v>0</v>
      </c>
    </row>
    <row r="22" spans="1:29" ht="16" customHeight="1" x14ac:dyDescent="0.3">
      <c r="A22" s="200" t="str">
        <f>+Jun!A16</f>
        <v>Staff</v>
      </c>
      <c r="B22" s="74"/>
      <c r="C22" s="219">
        <f>+Jun!C16</f>
        <v>0</v>
      </c>
      <c r="D22" s="219">
        <f>+Jun!D16</f>
        <v>0</v>
      </c>
      <c r="E22" s="55">
        <f>+Jun!E16+CloseOut!G22</f>
        <v>0</v>
      </c>
      <c r="F22" s="55">
        <f>+Jun!F16+CloseOut!H22</f>
        <v>0</v>
      </c>
      <c r="G22" s="55">
        <f t="shared" si="1"/>
        <v>0</v>
      </c>
      <c r="H22" s="55">
        <f t="shared" si="1"/>
        <v>0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T22" s="166">
        <f>IFERROR(+I22+Jun!T22,0)</f>
        <v>0</v>
      </c>
      <c r="U22" s="166">
        <f>IFERROR(+J22+Jun!U22,0)</f>
        <v>0</v>
      </c>
      <c r="V22" s="166">
        <f>IFERROR(+K22+Jun!V22,0)</f>
        <v>0</v>
      </c>
      <c r="W22" s="166">
        <f>IFERROR(+L22+Jun!W22,0)</f>
        <v>0</v>
      </c>
      <c r="X22" s="166">
        <f>IFERROR(+M22+Jun!X22,0)</f>
        <v>0</v>
      </c>
      <c r="Y22" s="166">
        <f>IFERROR(+N22+Jun!Y22,0)</f>
        <v>0</v>
      </c>
      <c r="Z22" s="166">
        <f>IFERROR(+O22+Jun!Z22,0)</f>
        <v>0</v>
      </c>
      <c r="AA22" s="166">
        <f>IFERROR(+P22+Jun!AA22,0)</f>
        <v>0</v>
      </c>
      <c r="AB22" s="166">
        <f>IFERROR(+Q22+Jun!AB22,0)</f>
        <v>0</v>
      </c>
      <c r="AC22" s="166">
        <f>IFERROR(+R22+Jun!AC22,0)</f>
        <v>0</v>
      </c>
    </row>
    <row r="23" spans="1:29" ht="16" customHeight="1" x14ac:dyDescent="0.3">
      <c r="A23" s="200" t="str">
        <f>+Jun!A17</f>
        <v>Staff</v>
      </c>
      <c r="B23" s="74"/>
      <c r="C23" s="219">
        <f>+Jun!C17</f>
        <v>0</v>
      </c>
      <c r="D23" s="219">
        <f>+Jun!D17</f>
        <v>0</v>
      </c>
      <c r="E23" s="55">
        <f>+Jun!E17+CloseOut!G23</f>
        <v>0</v>
      </c>
      <c r="F23" s="55">
        <f>+Jun!F17+CloseOut!H23</f>
        <v>0</v>
      </c>
      <c r="G23" s="55">
        <f t="shared" si="1"/>
        <v>0</v>
      </c>
      <c r="H23" s="55">
        <f t="shared" si="1"/>
        <v>0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T23" s="166">
        <f>IFERROR(+I23+Jun!T23,0)</f>
        <v>0</v>
      </c>
      <c r="U23" s="166">
        <f>IFERROR(+J23+Jun!U23,0)</f>
        <v>0</v>
      </c>
      <c r="V23" s="166">
        <f>IFERROR(+K23+Jun!V23,0)</f>
        <v>0</v>
      </c>
      <c r="W23" s="166">
        <f>IFERROR(+L23+Jun!W23,0)</f>
        <v>0</v>
      </c>
      <c r="X23" s="166">
        <f>IFERROR(+M23+Jun!X23,0)</f>
        <v>0</v>
      </c>
      <c r="Y23" s="166">
        <f>IFERROR(+N23+Jun!Y23,0)</f>
        <v>0</v>
      </c>
      <c r="Z23" s="166">
        <f>IFERROR(+O23+Jun!Z23,0)</f>
        <v>0</v>
      </c>
      <c r="AA23" s="166">
        <f>IFERROR(+P23+Jun!AA23,0)</f>
        <v>0</v>
      </c>
      <c r="AB23" s="166">
        <f>IFERROR(+Q23+Jun!AB23,0)</f>
        <v>0</v>
      </c>
      <c r="AC23" s="166">
        <f>IFERROR(+R23+Jun!AC23,0)</f>
        <v>0</v>
      </c>
    </row>
    <row r="24" spans="1:29" ht="16" customHeight="1" x14ac:dyDescent="0.3">
      <c r="A24" s="200" t="s">
        <v>106</v>
      </c>
      <c r="B24" s="207"/>
      <c r="C24" s="219">
        <f>+Jun!C18</f>
        <v>0</v>
      </c>
      <c r="D24" s="219">
        <f>+Jun!D18</f>
        <v>0</v>
      </c>
      <c r="E24" s="55">
        <f>+Jun!E18+CloseOut!G24</f>
        <v>0</v>
      </c>
      <c r="F24" s="55">
        <f>+Jun!F18+CloseOut!H24</f>
        <v>0</v>
      </c>
      <c r="G24" s="55">
        <f>M24</f>
        <v>0</v>
      </c>
      <c r="H24" s="55"/>
      <c r="I24" s="208"/>
      <c r="J24" s="208"/>
      <c r="K24" s="208"/>
      <c r="L24" s="208"/>
      <c r="M24" s="68"/>
      <c r="N24" s="68"/>
      <c r="O24" s="208"/>
      <c r="P24" s="208"/>
      <c r="Q24" s="208"/>
      <c r="R24" s="208"/>
      <c r="T24" s="166">
        <f>IFERROR(+I24+Jun!T24,0)</f>
        <v>0</v>
      </c>
      <c r="U24" s="166">
        <f>IFERROR(+J24+Jun!U24,0)</f>
        <v>0</v>
      </c>
      <c r="V24" s="166">
        <f>IFERROR(+K24+Jun!V24,0)</f>
        <v>0</v>
      </c>
      <c r="W24" s="166">
        <f>IFERROR(+L24+Jun!W24,0)</f>
        <v>0</v>
      </c>
      <c r="X24" s="166">
        <f>IFERROR(+M24+Jun!X24,0)</f>
        <v>0</v>
      </c>
      <c r="Y24" s="166">
        <f>IFERROR(+N24+Jun!Y24,0)</f>
        <v>0</v>
      </c>
      <c r="Z24" s="166">
        <f>IFERROR(+O24+Jun!Z24,0)</f>
        <v>0</v>
      </c>
      <c r="AA24" s="166">
        <f>IFERROR(+P24+Jun!AA24,0)</f>
        <v>0</v>
      </c>
      <c r="AB24" s="166">
        <f>IFERROR(+Q24+Jun!AB24,0)</f>
        <v>0</v>
      </c>
      <c r="AC24" s="166">
        <f>IFERROR(+R24+Jun!AC24,0)</f>
        <v>0</v>
      </c>
    </row>
    <row r="25" spans="1:29" ht="16" customHeight="1" x14ac:dyDescent="0.3">
      <c r="A25" s="200" t="s">
        <v>106</v>
      </c>
      <c r="B25" s="207"/>
      <c r="C25" s="219">
        <f>+Jun!C19</f>
        <v>0</v>
      </c>
      <c r="D25" s="219">
        <f>+Jun!D19</f>
        <v>0</v>
      </c>
      <c r="E25" s="55">
        <f>+Jun!E19+CloseOut!G25</f>
        <v>0</v>
      </c>
      <c r="F25" s="55">
        <f>+Jun!F19+CloseOut!H25</f>
        <v>0</v>
      </c>
      <c r="G25" s="55">
        <f>M25</f>
        <v>0</v>
      </c>
      <c r="H25" s="55">
        <f>N25</f>
        <v>0</v>
      </c>
      <c r="I25" s="208"/>
      <c r="J25" s="208"/>
      <c r="K25" s="208"/>
      <c r="L25" s="208"/>
      <c r="M25" s="68"/>
      <c r="N25" s="68"/>
      <c r="O25" s="208"/>
      <c r="P25" s="208"/>
      <c r="Q25" s="208"/>
      <c r="R25" s="208"/>
      <c r="T25" s="166">
        <f>IFERROR(+I25+Jun!T25,0)</f>
        <v>0</v>
      </c>
      <c r="U25" s="166">
        <f>IFERROR(+J25+Jun!U25,0)</f>
        <v>0</v>
      </c>
      <c r="V25" s="166">
        <f>IFERROR(+K25+Jun!V25,0)</f>
        <v>0</v>
      </c>
      <c r="W25" s="166">
        <f>IFERROR(+L25+Jun!W25,0)</f>
        <v>0</v>
      </c>
      <c r="X25" s="166">
        <f>IFERROR(+M25+Jun!X25,0)</f>
        <v>0</v>
      </c>
      <c r="Y25" s="166">
        <f>IFERROR(+N25+Jun!Y25,0)</f>
        <v>0</v>
      </c>
      <c r="Z25" s="166">
        <f>IFERROR(+O25+Jun!Z25,0)</f>
        <v>0</v>
      </c>
      <c r="AA25" s="166">
        <f>IFERROR(+P25+Jun!AA25,0)</f>
        <v>0</v>
      </c>
      <c r="AB25" s="166">
        <f>IFERROR(+Q25+Jun!AB25,0)</f>
        <v>0</v>
      </c>
      <c r="AC25" s="166">
        <f>IFERROR(+R25+Jun!AC25,0)</f>
        <v>0</v>
      </c>
    </row>
    <row r="26" spans="1:29" ht="16" customHeight="1" x14ac:dyDescent="0.3">
      <c r="A26" s="200" t="str">
        <f>+Jun!A20</f>
        <v>Volunteers:</v>
      </c>
      <c r="B26" s="207"/>
      <c r="C26" s="219">
        <f>+Jun!C20</f>
        <v>0</v>
      </c>
      <c r="D26" s="219">
        <f>+Jun!D20</f>
        <v>0</v>
      </c>
      <c r="E26" s="55">
        <f>+Jun!E20+CloseOut!G26</f>
        <v>0</v>
      </c>
      <c r="F26" s="55">
        <f>+Jun!F20+CloseOut!H26</f>
        <v>0</v>
      </c>
      <c r="G26" s="55">
        <f>SUM(I26+K26+M26+O26+Q26)</f>
        <v>0</v>
      </c>
      <c r="H26" s="55">
        <f>N26</f>
        <v>0</v>
      </c>
      <c r="I26" s="208"/>
      <c r="J26" s="208"/>
      <c r="K26" s="208"/>
      <c r="L26" s="208"/>
      <c r="M26" s="68"/>
      <c r="N26" s="68"/>
      <c r="O26" s="208"/>
      <c r="P26" s="208"/>
      <c r="Q26" s="208"/>
      <c r="R26" s="208"/>
      <c r="T26" s="166">
        <f>IFERROR(+I26+Jun!T26,0)</f>
        <v>0</v>
      </c>
      <c r="U26" s="166">
        <f>IFERROR(+J26+Jun!U26,0)</f>
        <v>0</v>
      </c>
      <c r="V26" s="166">
        <f>IFERROR(+K26+Jun!V26,0)</f>
        <v>0</v>
      </c>
      <c r="W26" s="166">
        <f>IFERROR(+L26+Jun!W26,0)</f>
        <v>0</v>
      </c>
      <c r="X26" s="166">
        <f>IFERROR(+M26+Jun!X26,0)</f>
        <v>0</v>
      </c>
      <c r="Y26" s="166">
        <f>IFERROR(+N26+Jun!Y26,0)</f>
        <v>0</v>
      </c>
      <c r="Z26" s="166">
        <f>IFERROR(+O26+Jun!Z26,0)</f>
        <v>0</v>
      </c>
      <c r="AA26" s="166">
        <f>IFERROR(+P26+Jun!AA26,0)</f>
        <v>0</v>
      </c>
      <c r="AB26" s="166">
        <f>IFERROR(+Q26+Jun!AB26,0)</f>
        <v>0</v>
      </c>
      <c r="AC26" s="166">
        <f>IFERROR(+R26+Jun!AC26,0)</f>
        <v>0</v>
      </c>
    </row>
    <row r="27" spans="1:29" ht="16" customHeight="1" x14ac:dyDescent="0.3">
      <c r="A27" s="200">
        <f>+Jun!A21</f>
        <v>0</v>
      </c>
      <c r="B27" s="74"/>
      <c r="C27" s="219">
        <f>+Jun!C21</f>
        <v>0</v>
      </c>
      <c r="D27" s="219">
        <f>+Jun!D21</f>
        <v>0</v>
      </c>
      <c r="E27" s="55">
        <f>+Jun!E21+CloseOut!G27</f>
        <v>0</v>
      </c>
      <c r="F27" s="55">
        <f>+Jun!F21+CloseOut!H27</f>
        <v>0</v>
      </c>
      <c r="G27" s="55">
        <f t="shared" si="1"/>
        <v>0</v>
      </c>
      <c r="H27" s="55">
        <f t="shared" si="1"/>
        <v>0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T27" s="166">
        <f>IFERROR(+I27+Jun!T27,0)</f>
        <v>0</v>
      </c>
      <c r="U27" s="166">
        <f>IFERROR(+J27+Jun!U27,0)</f>
        <v>0</v>
      </c>
      <c r="V27" s="166">
        <f>IFERROR(+K27+Jun!V27,0)</f>
        <v>0</v>
      </c>
      <c r="W27" s="166">
        <f>IFERROR(+L27+Jun!W27,0)</f>
        <v>0</v>
      </c>
      <c r="X27" s="166">
        <f>IFERROR(+M27+Jun!X27,0)</f>
        <v>0</v>
      </c>
      <c r="Y27" s="166">
        <f>IFERROR(+N27+Jun!Y27,0)</f>
        <v>0</v>
      </c>
      <c r="Z27" s="166">
        <f>IFERROR(+O27+Jun!Z27,0)</f>
        <v>0</v>
      </c>
      <c r="AA27" s="166">
        <f>IFERROR(+P27+Jun!AA27,0)</f>
        <v>0</v>
      </c>
      <c r="AB27" s="166">
        <f>IFERROR(+Q27+Jun!AB27,0)</f>
        <v>0</v>
      </c>
      <c r="AC27" s="166">
        <f>IFERROR(+R27+Jun!AC27,0)</f>
        <v>0</v>
      </c>
    </row>
    <row r="28" spans="1:29" s="2" customFormat="1" ht="19.5" customHeight="1" thickBot="1" x14ac:dyDescent="0.35">
      <c r="A28" s="665" t="s">
        <v>60</v>
      </c>
      <c r="B28" s="666"/>
      <c r="C28" s="212">
        <f>+Jun!C22</f>
        <v>0</v>
      </c>
      <c r="D28" s="212">
        <f>+Jun!D22</f>
        <v>0</v>
      </c>
      <c r="E28" s="109">
        <f>SUM(E19:E27)</f>
        <v>0</v>
      </c>
      <c r="F28" s="109">
        <f>SUM(F19:F27)</f>
        <v>0</v>
      </c>
      <c r="G28" s="109">
        <f>SUM(G19:G27)</f>
        <v>0</v>
      </c>
      <c r="H28" s="109">
        <f>SUM(H19:H27)</f>
        <v>0</v>
      </c>
      <c r="I28" s="19">
        <f>SUM(I19:I27)</f>
        <v>0</v>
      </c>
      <c r="J28" s="19">
        <f t="shared" ref="J28:R28" si="2">SUM(J19:J27)</f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0</v>
      </c>
      <c r="R28" s="19">
        <f t="shared" si="2"/>
        <v>0</v>
      </c>
      <c r="T28" s="136"/>
      <c r="U28" s="136"/>
      <c r="V28" s="136"/>
      <c r="W28" s="136"/>
      <c r="X28" s="136"/>
      <c r="Y28" s="136"/>
      <c r="Z28" s="136"/>
      <c r="AA28" s="136"/>
      <c r="AB28" s="136"/>
      <c r="AC28" s="136"/>
    </row>
    <row r="29" spans="1:29" ht="19.5" customHeight="1" thickTop="1" x14ac:dyDescent="0.3">
      <c r="A29" s="101" t="s">
        <v>0</v>
      </c>
      <c r="B29" s="102"/>
      <c r="C29" s="213"/>
      <c r="D29" s="214"/>
      <c r="E29" s="110"/>
      <c r="F29" s="110"/>
      <c r="G29" s="110"/>
      <c r="H29" s="110"/>
      <c r="I29" s="21"/>
      <c r="J29" s="26"/>
      <c r="K29" s="26"/>
      <c r="L29" s="20"/>
      <c r="M29" s="20"/>
      <c r="N29" s="20"/>
      <c r="O29" s="20"/>
      <c r="P29" s="20"/>
      <c r="Q29" s="20"/>
      <c r="R29" s="22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</row>
    <row r="30" spans="1:29" ht="16" customHeight="1" x14ac:dyDescent="0.3">
      <c r="A30" s="200" t="str">
        <f>+Jun!A24</f>
        <v>Travel/Mileage</v>
      </c>
      <c r="B30" s="200">
        <f>+Jun!B24</f>
        <v>0</v>
      </c>
      <c r="C30" s="219">
        <f>+Jun!C24</f>
        <v>0</v>
      </c>
      <c r="D30" s="219">
        <f>+Jun!D24</f>
        <v>0</v>
      </c>
      <c r="E30" s="55">
        <f>+Jun!E24+CloseOut!G30</f>
        <v>0</v>
      </c>
      <c r="F30" s="55">
        <f>+Jun!F24+CloseOut!H30</f>
        <v>0</v>
      </c>
      <c r="G30" s="55">
        <f t="shared" ref="G30:H32" si="3">+I30+K30+M30+O30+Q30</f>
        <v>0</v>
      </c>
      <c r="H30" s="55">
        <f t="shared" si="3"/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IFERROR(+I30+Jun!T30,0)</f>
        <v>0</v>
      </c>
      <c r="U30" s="166">
        <f>IFERROR(+J30+Jun!U30,0)</f>
        <v>0</v>
      </c>
      <c r="V30" s="166">
        <f>IFERROR(+K30+Jun!V30,0)</f>
        <v>0</v>
      </c>
      <c r="W30" s="166">
        <f>IFERROR(+L30+Jun!W30,0)</f>
        <v>0</v>
      </c>
      <c r="X30" s="166">
        <f>IFERROR(+M30+Jun!X30,0)</f>
        <v>0</v>
      </c>
      <c r="Y30" s="166">
        <f>IFERROR(+N30+Jun!Y30,0)</f>
        <v>0</v>
      </c>
      <c r="Z30" s="166">
        <f>IFERROR(+O30+Jun!Z30,0)</f>
        <v>0</v>
      </c>
      <c r="AA30" s="166">
        <f>IFERROR(+P30+Jun!AA30,0)</f>
        <v>0</v>
      </c>
      <c r="AB30" s="166">
        <f>IFERROR(+Q30+Jun!AB30,0)</f>
        <v>0</v>
      </c>
      <c r="AC30" s="166">
        <f>IFERROR(+R30+Jun!AC30,0)</f>
        <v>0</v>
      </c>
    </row>
    <row r="31" spans="1:29" ht="16" customHeight="1" x14ac:dyDescent="0.3">
      <c r="A31" s="200" t="str">
        <f>+Jun!A25</f>
        <v>Training</v>
      </c>
      <c r="B31" s="200">
        <f>+Jun!B25</f>
        <v>0</v>
      </c>
      <c r="C31" s="219">
        <f>+Jun!C25</f>
        <v>0</v>
      </c>
      <c r="D31" s="219">
        <f>+Jun!D25</f>
        <v>0</v>
      </c>
      <c r="E31" s="55">
        <f>+Jun!E25+CloseOut!G31</f>
        <v>0</v>
      </c>
      <c r="F31" s="55">
        <f>+Jun!F25+CloseOut!H31</f>
        <v>0</v>
      </c>
      <c r="G31" s="55">
        <f t="shared" si="3"/>
        <v>0</v>
      </c>
      <c r="H31" s="55">
        <f t="shared" si="3"/>
        <v>0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T31" s="166">
        <f>IFERROR(+I31+Jun!T31,0)</f>
        <v>0</v>
      </c>
      <c r="U31" s="166">
        <f>IFERROR(+J31+Jun!U31,0)</f>
        <v>0</v>
      </c>
      <c r="V31" s="166">
        <f>IFERROR(+K31+Jun!V31,0)</f>
        <v>0</v>
      </c>
      <c r="W31" s="166">
        <f>IFERROR(+L31+Jun!W31,0)</f>
        <v>0</v>
      </c>
      <c r="X31" s="166">
        <f>IFERROR(+M31+Jun!X31,0)</f>
        <v>0</v>
      </c>
      <c r="Y31" s="166">
        <f>IFERROR(+N31+Jun!Y31,0)</f>
        <v>0</v>
      </c>
      <c r="Z31" s="166">
        <f>IFERROR(+O31+Jun!Z31,0)</f>
        <v>0</v>
      </c>
      <c r="AA31" s="166">
        <f>IFERROR(+P31+Jun!AA31,0)</f>
        <v>0</v>
      </c>
      <c r="AB31" s="166">
        <f>IFERROR(+Q31+Jun!AB31,0)</f>
        <v>0</v>
      </c>
      <c r="AC31" s="166">
        <f>IFERROR(+R31+Jun!AC31,0)</f>
        <v>0</v>
      </c>
    </row>
    <row r="32" spans="1:29" ht="16" customHeight="1" x14ac:dyDescent="0.3">
      <c r="A32" s="200">
        <f>+Jun!A26</f>
        <v>0</v>
      </c>
      <c r="B32" s="200">
        <f>+Jun!B26</f>
        <v>0</v>
      </c>
      <c r="C32" s="219">
        <f>+Jun!C26</f>
        <v>0</v>
      </c>
      <c r="D32" s="219">
        <f>+Jun!D26</f>
        <v>0</v>
      </c>
      <c r="E32" s="55">
        <f>+Jun!E26+CloseOut!G32</f>
        <v>0</v>
      </c>
      <c r="F32" s="55">
        <f>+Jun!F26+CloseOut!H32</f>
        <v>0</v>
      </c>
      <c r="G32" s="55">
        <f t="shared" si="3"/>
        <v>0</v>
      </c>
      <c r="H32" s="55">
        <f t="shared" si="3"/>
        <v>0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T32" s="166">
        <f>IFERROR(+I32+Jun!T32,0)</f>
        <v>0</v>
      </c>
      <c r="U32" s="166">
        <f>IFERROR(+J32+Jun!U32,0)</f>
        <v>0</v>
      </c>
      <c r="V32" s="166">
        <f>IFERROR(+K32+Jun!V32,0)</f>
        <v>0</v>
      </c>
      <c r="W32" s="166">
        <f>IFERROR(+L32+Jun!W32,0)</f>
        <v>0</v>
      </c>
      <c r="X32" s="166">
        <f>IFERROR(+M32+Jun!X32,0)</f>
        <v>0</v>
      </c>
      <c r="Y32" s="166">
        <f>IFERROR(+N32+Jun!Y32,0)</f>
        <v>0</v>
      </c>
      <c r="Z32" s="166">
        <f>IFERROR(+O32+Jun!Z32,0)</f>
        <v>0</v>
      </c>
      <c r="AA32" s="166">
        <f>IFERROR(+P32+Jun!AA32,0)</f>
        <v>0</v>
      </c>
      <c r="AB32" s="166">
        <f>IFERROR(+Q32+Jun!AB32,0)</f>
        <v>0</v>
      </c>
      <c r="AC32" s="166">
        <f>IFERROR(+R32+Jun!AC32,0)</f>
        <v>0</v>
      </c>
    </row>
    <row r="33" spans="1:29" s="2" customFormat="1" ht="19.5" customHeight="1" thickBot="1" x14ac:dyDescent="0.35">
      <c r="A33" s="665" t="s">
        <v>12</v>
      </c>
      <c r="B33" s="666"/>
      <c r="C33" s="215">
        <f>+Jun!C27</f>
        <v>0</v>
      </c>
      <c r="D33" s="215">
        <f>+Jun!D27</f>
        <v>0</v>
      </c>
      <c r="E33" s="111">
        <f>SUM(E30:E32)</f>
        <v>0</v>
      </c>
      <c r="F33" s="111">
        <f>SUM(F30:F32)</f>
        <v>0</v>
      </c>
      <c r="G33" s="111">
        <f>SUM(G30:G32)</f>
        <v>0</v>
      </c>
      <c r="H33" s="111">
        <f>SUM(H30:H32)</f>
        <v>0</v>
      </c>
      <c r="I33" s="19">
        <f>SUM(I30:I32)</f>
        <v>0</v>
      </c>
      <c r="J33" s="19">
        <f t="shared" ref="J33:R33" si="4">SUM(J30:J32)</f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</row>
    <row r="34" spans="1:29" ht="17.25" customHeight="1" thickTop="1" x14ac:dyDescent="0.3">
      <c r="A34" s="101" t="s">
        <v>87</v>
      </c>
      <c r="B34" s="102"/>
      <c r="C34" s="213"/>
      <c r="D34" s="214"/>
      <c r="E34" s="110"/>
      <c r="F34" s="110"/>
      <c r="G34" s="110"/>
      <c r="H34" s="110"/>
      <c r="I34" s="21"/>
      <c r="J34" s="26"/>
      <c r="K34" s="26"/>
      <c r="L34" s="20"/>
      <c r="M34" s="20"/>
      <c r="N34" s="20"/>
      <c r="O34" s="20"/>
      <c r="P34" s="20"/>
      <c r="Q34" s="20"/>
      <c r="R34" s="22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</row>
    <row r="35" spans="1:29" ht="16" customHeight="1" x14ac:dyDescent="0.3">
      <c r="A35" s="200" t="str">
        <f>+Jun!A29</f>
        <v xml:space="preserve"> Equipment</v>
      </c>
      <c r="B35" s="74"/>
      <c r="C35" s="219">
        <f>+Jun!C29</f>
        <v>0</v>
      </c>
      <c r="D35" s="219">
        <f>+Jun!D29</f>
        <v>0</v>
      </c>
      <c r="E35" s="55">
        <f>+Jun!E29+CloseOut!G35</f>
        <v>0</v>
      </c>
      <c r="F35" s="55">
        <f>+Jun!F29+CloseOut!H35</f>
        <v>0</v>
      </c>
      <c r="G35" s="55">
        <f>+I35+K35+M35+O35+Q35</f>
        <v>0</v>
      </c>
      <c r="H35" s="55">
        <f>+J35+L35+N35+P35+R35</f>
        <v>0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T35" s="166">
        <f>IFERROR(+I35+Jun!T35,0)</f>
        <v>0</v>
      </c>
      <c r="U35" s="166">
        <f>IFERROR(+J35+Jun!U35,0)</f>
        <v>0</v>
      </c>
      <c r="V35" s="166">
        <f>IFERROR(+K35+Jun!V35,0)</f>
        <v>0</v>
      </c>
      <c r="W35" s="166">
        <f>IFERROR(+L35+Jun!W35,0)</f>
        <v>0</v>
      </c>
      <c r="X35" s="166">
        <f>IFERROR(+M35+Jun!X35,0)</f>
        <v>0</v>
      </c>
      <c r="Y35" s="166">
        <f>IFERROR(+N35+Jun!Y35,0)</f>
        <v>0</v>
      </c>
      <c r="Z35" s="166">
        <f>IFERROR(+O35+Jun!Z35,0)</f>
        <v>0</v>
      </c>
      <c r="AA35" s="166">
        <f>IFERROR(+P35+Jun!AA35,0)</f>
        <v>0</v>
      </c>
      <c r="AB35" s="166">
        <f>IFERROR(+Q35+Jun!AB35,0)</f>
        <v>0</v>
      </c>
      <c r="AC35" s="166">
        <f>IFERROR(+R35+Jun!AC35,0)</f>
        <v>0</v>
      </c>
    </row>
    <row r="36" spans="1:29" ht="16" customHeight="1" x14ac:dyDescent="0.3">
      <c r="A36" s="200">
        <f>+Jun!A30</f>
        <v>0</v>
      </c>
      <c r="B36" s="74"/>
      <c r="C36" s="219">
        <f>+Jun!C30</f>
        <v>0</v>
      </c>
      <c r="D36" s="219">
        <f>+Jun!D30</f>
        <v>0</v>
      </c>
      <c r="E36" s="55">
        <f>+Jun!E30+CloseOut!G36</f>
        <v>0</v>
      </c>
      <c r="F36" s="55">
        <f>+Jun!F30+CloseOut!H36</f>
        <v>0</v>
      </c>
      <c r="G36" s="55">
        <f>+I36+K36+M36+O36+Q36</f>
        <v>0</v>
      </c>
      <c r="H36" s="55">
        <f>+J36+L36+N36+P36+R36</f>
        <v>0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T36" s="166">
        <f>IFERROR(+I36+Jun!T36,0)</f>
        <v>0</v>
      </c>
      <c r="U36" s="166">
        <f>IFERROR(+J36+Jun!U36,0)</f>
        <v>0</v>
      </c>
      <c r="V36" s="166">
        <f>IFERROR(+K36+Jun!V36,0)</f>
        <v>0</v>
      </c>
      <c r="W36" s="166">
        <f>IFERROR(+L36+Jun!W36,0)</f>
        <v>0</v>
      </c>
      <c r="X36" s="166">
        <f>IFERROR(+M36+Jun!X36,0)</f>
        <v>0</v>
      </c>
      <c r="Y36" s="166">
        <f>IFERROR(+N36+Jun!Y36,0)</f>
        <v>0</v>
      </c>
      <c r="Z36" s="166">
        <f>IFERROR(+O36+Jun!Z36,0)</f>
        <v>0</v>
      </c>
      <c r="AA36" s="166">
        <f>IFERROR(+P36+Jun!AA36,0)</f>
        <v>0</v>
      </c>
      <c r="AB36" s="166">
        <f>IFERROR(+Q36+Jun!AB36,0)</f>
        <v>0</v>
      </c>
      <c r="AC36" s="166">
        <f>IFERROR(+R36+Jun!AC36,0)</f>
        <v>0</v>
      </c>
    </row>
    <row r="37" spans="1:29" s="2" customFormat="1" ht="19.5" customHeight="1" thickBot="1" x14ac:dyDescent="0.35">
      <c r="A37" s="665" t="s">
        <v>13</v>
      </c>
      <c r="B37" s="666"/>
      <c r="C37" s="212">
        <f>+Jun!C31</f>
        <v>0</v>
      </c>
      <c r="D37" s="212">
        <f>+Jun!D31</f>
        <v>0</v>
      </c>
      <c r="E37" s="109">
        <f>SUM(E35:E36)</f>
        <v>0</v>
      </c>
      <c r="F37" s="109">
        <f>SUM(F35:F36)</f>
        <v>0</v>
      </c>
      <c r="G37" s="109"/>
      <c r="H37" s="109"/>
      <c r="I37" s="19">
        <f>SUM(I35:I36)</f>
        <v>0</v>
      </c>
      <c r="J37" s="19">
        <f t="shared" ref="J37:R37" si="5">SUM(J35:J36)</f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  <c r="N37" s="19">
        <f t="shared" si="5"/>
        <v>0</v>
      </c>
      <c r="O37" s="19">
        <f t="shared" si="5"/>
        <v>0</v>
      </c>
      <c r="P37" s="19">
        <f t="shared" si="5"/>
        <v>0</v>
      </c>
      <c r="Q37" s="19">
        <f t="shared" si="5"/>
        <v>0</v>
      </c>
      <c r="R37" s="19">
        <f t="shared" si="5"/>
        <v>0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</row>
    <row r="38" spans="1:29" ht="18" customHeight="1" thickTop="1" x14ac:dyDescent="0.3">
      <c r="A38" s="101" t="s">
        <v>2</v>
      </c>
      <c r="B38" s="102"/>
      <c r="C38" s="216"/>
      <c r="D38" s="214"/>
      <c r="E38" s="110"/>
      <c r="F38" s="110"/>
      <c r="G38" s="110"/>
      <c r="H38" s="110"/>
      <c r="I38" s="21"/>
      <c r="J38" s="26"/>
      <c r="K38" s="26"/>
      <c r="L38" s="20"/>
      <c r="M38" s="20"/>
      <c r="N38" s="20"/>
      <c r="O38" s="20"/>
      <c r="P38" s="20"/>
      <c r="Q38" s="20"/>
      <c r="R38" s="22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</row>
    <row r="39" spans="1:29" ht="16" customHeight="1" x14ac:dyDescent="0.3">
      <c r="A39" s="200" t="str">
        <f>+Jun!A33</f>
        <v>Congregate or HDM Meals</v>
      </c>
      <c r="B39" s="74"/>
      <c r="C39" s="219">
        <f>+Jun!C33</f>
        <v>0</v>
      </c>
      <c r="D39" s="219">
        <f>+Jun!D33</f>
        <v>0</v>
      </c>
      <c r="E39" s="55">
        <f>+Jun!E33+CloseOut!G39</f>
        <v>0</v>
      </c>
      <c r="F39" s="55">
        <f>+Jun!F33+CloseOut!H39</f>
        <v>0</v>
      </c>
      <c r="G39" s="55">
        <f>+I39+K39+M39+O39+Q39</f>
        <v>0</v>
      </c>
      <c r="H39" s="55">
        <f>+J39+L39+N39+P39+R39</f>
        <v>0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T39" s="166">
        <f>IFERROR(+I39+Jun!T39,0)</f>
        <v>0</v>
      </c>
      <c r="U39" s="166">
        <f>IFERROR(+J39+Jun!U39,0)</f>
        <v>0</v>
      </c>
      <c r="V39" s="166">
        <f>IFERROR(+K39+Jun!V39,0)</f>
        <v>0</v>
      </c>
      <c r="W39" s="166">
        <f>IFERROR(+L39+Jun!W39,0)</f>
        <v>0</v>
      </c>
      <c r="X39" s="166">
        <f>IFERROR(+M39+Jun!X39,0)</f>
        <v>0</v>
      </c>
      <c r="Y39" s="166">
        <f>IFERROR(+N39+Jun!Y39,0)</f>
        <v>0</v>
      </c>
      <c r="Z39" s="166">
        <f>IFERROR(+O39+Jun!Z39,0)</f>
        <v>0</v>
      </c>
      <c r="AA39" s="166">
        <f>IFERROR(+P39+Jun!AA39,0)</f>
        <v>0</v>
      </c>
      <c r="AB39" s="166">
        <f>IFERROR(+Q39+Jun!AB39,0)</f>
        <v>0</v>
      </c>
      <c r="AC39" s="166">
        <f>IFERROR(+R39+Jun!AC39,0)</f>
        <v>0</v>
      </c>
    </row>
    <row r="40" spans="1:29" ht="16" customHeight="1" x14ac:dyDescent="0.3">
      <c r="A40" s="200" t="str">
        <f>+Jun!A34</f>
        <v>Food Share Delivery Cost</v>
      </c>
      <c r="B40" s="74"/>
      <c r="C40" s="219">
        <f>+Jun!C34</f>
        <v>0</v>
      </c>
      <c r="D40" s="219">
        <f>+Jun!D34</f>
        <v>0</v>
      </c>
      <c r="E40" s="55">
        <f>+Jun!E34+CloseOut!G40</f>
        <v>0</v>
      </c>
      <c r="F40" s="55">
        <f>+Jun!F34+CloseOut!H40</f>
        <v>0</v>
      </c>
      <c r="G40" s="55">
        <f>+I40+K40+M40+O40+Q40</f>
        <v>0</v>
      </c>
      <c r="H40" s="55">
        <f>+J40+L40+N40+P40+R40</f>
        <v>0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T40" s="166">
        <f>IFERROR(+I40+Jun!T40,0)</f>
        <v>0</v>
      </c>
      <c r="U40" s="166">
        <f>IFERROR(+J40+Jun!U40,0)</f>
        <v>0</v>
      </c>
      <c r="V40" s="166">
        <f>IFERROR(+K40+Jun!V40,0)</f>
        <v>0</v>
      </c>
      <c r="W40" s="166">
        <f>IFERROR(+L40+Jun!W40,0)</f>
        <v>0</v>
      </c>
      <c r="X40" s="166">
        <f>IFERROR(+M40+Jun!X40,0)</f>
        <v>0</v>
      </c>
      <c r="Y40" s="166">
        <f>IFERROR(+N40+Jun!Y40,0)</f>
        <v>0</v>
      </c>
      <c r="Z40" s="166">
        <f>IFERROR(+O40+Jun!Z40,0)</f>
        <v>0</v>
      </c>
      <c r="AA40" s="166">
        <f>IFERROR(+P40+Jun!AA40,0)</f>
        <v>0</v>
      </c>
      <c r="AB40" s="166">
        <f>IFERROR(+Q40+Jun!AB40,0)</f>
        <v>0</v>
      </c>
      <c r="AC40" s="166">
        <f>IFERROR(+R40+Jun!AC40,0)</f>
        <v>0</v>
      </c>
    </row>
    <row r="41" spans="1:29" s="2" customFormat="1" ht="19.5" customHeight="1" thickBot="1" x14ac:dyDescent="0.35">
      <c r="A41" s="665" t="s">
        <v>14</v>
      </c>
      <c r="B41" s="666"/>
      <c r="C41" s="212">
        <f>+Jun!C35</f>
        <v>0</v>
      </c>
      <c r="D41" s="212">
        <f>+Jun!D35</f>
        <v>0</v>
      </c>
      <c r="E41" s="112">
        <f>SUM(E39:E40)</f>
        <v>0</v>
      </c>
      <c r="F41" s="112">
        <f>SUM(F39:F40)</f>
        <v>0</v>
      </c>
      <c r="G41" s="112"/>
      <c r="H41" s="112"/>
      <c r="I41" s="19">
        <f t="shared" ref="I41:R41" si="6">SUM(I39:I40)</f>
        <v>0</v>
      </c>
      <c r="J41" s="19">
        <f t="shared" si="6"/>
        <v>0</v>
      </c>
      <c r="K41" s="19">
        <f t="shared" si="6"/>
        <v>0</v>
      </c>
      <c r="L41" s="19">
        <f t="shared" si="6"/>
        <v>0</v>
      </c>
      <c r="M41" s="19">
        <f t="shared" si="6"/>
        <v>0</v>
      </c>
      <c r="N41" s="19">
        <f t="shared" si="6"/>
        <v>0</v>
      </c>
      <c r="O41" s="19">
        <f t="shared" si="6"/>
        <v>0</v>
      </c>
      <c r="P41" s="19">
        <f t="shared" si="6"/>
        <v>0</v>
      </c>
      <c r="Q41" s="19">
        <f t="shared" si="6"/>
        <v>0</v>
      </c>
      <c r="R41" s="19">
        <f t="shared" si="6"/>
        <v>0</v>
      </c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29" ht="18" customHeight="1" thickTop="1" x14ac:dyDescent="0.3">
      <c r="A42" s="101" t="s">
        <v>15</v>
      </c>
      <c r="B42" s="102"/>
      <c r="C42" s="213"/>
      <c r="D42" s="214"/>
      <c r="E42" s="110"/>
      <c r="F42" s="110"/>
      <c r="G42" s="110"/>
      <c r="H42" s="110"/>
      <c r="I42" s="21"/>
      <c r="J42" s="26"/>
      <c r="K42" s="26"/>
      <c r="L42" s="20"/>
      <c r="M42" s="20"/>
      <c r="N42" s="20"/>
      <c r="O42" s="20"/>
      <c r="P42" s="20"/>
      <c r="Q42" s="20"/>
      <c r="R42" s="22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ht="16" customHeight="1" x14ac:dyDescent="0.3">
      <c r="A43" s="200" t="str">
        <f>+Jun!A37</f>
        <v xml:space="preserve">Food Cost </v>
      </c>
      <c r="B43" s="74"/>
      <c r="C43" s="219">
        <f>+Jun!C37</f>
        <v>0</v>
      </c>
      <c r="D43" s="219">
        <f>+Jun!D37</f>
        <v>0</v>
      </c>
      <c r="E43" s="55">
        <f>+Jun!E37+CloseOut!G43</f>
        <v>0</v>
      </c>
      <c r="F43" s="55">
        <f>+Jun!F37+CloseOut!H43</f>
        <v>0</v>
      </c>
      <c r="G43" s="55">
        <f>+I43+K43+M43+O43+Q43</f>
        <v>0</v>
      </c>
      <c r="H43" s="55">
        <f>+J43+L43+N43+P43+R43</f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IFERROR(+I43+Jun!T43,0)</f>
        <v>0</v>
      </c>
      <c r="U43" s="166">
        <f>IFERROR(+J43+Jun!U43,0)</f>
        <v>0</v>
      </c>
      <c r="V43" s="166">
        <f>IFERROR(+K43+Jun!V43,0)</f>
        <v>0</v>
      </c>
      <c r="W43" s="166">
        <f>IFERROR(+L43+Jun!W43,0)</f>
        <v>0</v>
      </c>
      <c r="X43" s="166">
        <f>IFERROR(+M43+Jun!X43,0)</f>
        <v>0</v>
      </c>
      <c r="Y43" s="166">
        <f>IFERROR(+N43+Jun!Y43,0)</f>
        <v>0</v>
      </c>
      <c r="Z43" s="166">
        <f>IFERROR(+O43+Jun!Z43,0)</f>
        <v>0</v>
      </c>
      <c r="AA43" s="166">
        <f>IFERROR(+P43+Jun!AA43,0)</f>
        <v>0</v>
      </c>
      <c r="AB43" s="166">
        <f>IFERROR(+Q43+Jun!AB43,0)</f>
        <v>0</v>
      </c>
      <c r="AC43" s="166">
        <f>IFERROR(+R43+Jun!AC43,0)</f>
        <v>0</v>
      </c>
    </row>
    <row r="44" spans="1:29" s="2" customFormat="1" ht="19.5" customHeight="1" thickBot="1" x14ac:dyDescent="0.35">
      <c r="A44" s="665" t="s">
        <v>16</v>
      </c>
      <c r="B44" s="666"/>
      <c r="C44" s="212">
        <f>+Jun!C38</f>
        <v>0</v>
      </c>
      <c r="D44" s="212">
        <f>+Jun!D38</f>
        <v>0</v>
      </c>
      <c r="E44" s="311">
        <f>SUM(E43:E43)</f>
        <v>0</v>
      </c>
      <c r="F44" s="311">
        <f>SUM(F43:F43)</f>
        <v>0</v>
      </c>
      <c r="G44" s="311"/>
      <c r="H44" s="311"/>
      <c r="I44" s="19">
        <f>+I43</f>
        <v>0</v>
      </c>
      <c r="J44" s="19">
        <f t="shared" ref="J44:R44" si="7">+J43</f>
        <v>0</v>
      </c>
      <c r="K44" s="19">
        <f t="shared" si="7"/>
        <v>0</v>
      </c>
      <c r="L44" s="19">
        <f t="shared" si="7"/>
        <v>0</v>
      </c>
      <c r="M44" s="19">
        <f t="shared" si="7"/>
        <v>0</v>
      </c>
      <c r="N44" s="19">
        <f t="shared" si="7"/>
        <v>0</v>
      </c>
      <c r="O44" s="19">
        <f t="shared" si="7"/>
        <v>0</v>
      </c>
      <c r="P44" s="19">
        <f t="shared" si="7"/>
        <v>0</v>
      </c>
      <c r="Q44" s="19">
        <f t="shared" si="7"/>
        <v>0</v>
      </c>
      <c r="R44" s="19">
        <f t="shared" si="7"/>
        <v>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</row>
    <row r="45" spans="1:29" ht="18" customHeight="1" thickTop="1" x14ac:dyDescent="0.3">
      <c r="A45" s="101" t="s">
        <v>3</v>
      </c>
      <c r="B45" s="102"/>
      <c r="C45" s="213"/>
      <c r="D45" s="214"/>
      <c r="E45" s="312"/>
      <c r="F45" s="312"/>
      <c r="G45" s="312"/>
      <c r="H45" s="312"/>
      <c r="I45" s="21"/>
      <c r="J45" s="26"/>
      <c r="K45" s="26"/>
      <c r="L45" s="20"/>
      <c r="M45" s="20"/>
      <c r="N45" s="20"/>
      <c r="O45" s="20"/>
      <c r="P45" s="20"/>
      <c r="Q45" s="20"/>
      <c r="R45" s="22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1:29" ht="16" customHeight="1" x14ac:dyDescent="0.3">
      <c r="A46" s="200" t="str">
        <f>+Jun!A40</f>
        <v>Supplies:Non food(Bags,liners etc)</v>
      </c>
      <c r="B46" s="74"/>
      <c r="C46" s="219">
        <f>+Jun!C40</f>
        <v>0</v>
      </c>
      <c r="D46" s="219">
        <f>+Jun!D40</f>
        <v>0</v>
      </c>
      <c r="E46" s="55">
        <f>+Jun!E40+CloseOut!G46</f>
        <v>0</v>
      </c>
      <c r="F46" s="55">
        <f>+Jun!F40+CloseOut!H46</f>
        <v>0</v>
      </c>
      <c r="G46" s="55">
        <f t="shared" ref="G46:G49" si="8">+I46+K46+M46+O46+Q46</f>
        <v>0</v>
      </c>
      <c r="H46" s="55">
        <f t="shared" ref="H46:H49" si="9">+J46+L46+N46+P46+R46</f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IFERROR(+I46+Jun!T46,0)</f>
        <v>0</v>
      </c>
      <c r="U46" s="166">
        <f>IFERROR(+J46+Jun!U46,0)</f>
        <v>0</v>
      </c>
      <c r="V46" s="166">
        <f>IFERROR(+K46+Jun!V46,0)</f>
        <v>0</v>
      </c>
      <c r="W46" s="166">
        <f>IFERROR(+L46+Jun!W46,0)</f>
        <v>0</v>
      </c>
      <c r="X46" s="166">
        <f>IFERROR(+M46+Jun!X46,0)</f>
        <v>0</v>
      </c>
      <c r="Y46" s="166">
        <f>IFERROR(+N46+Jun!Y46,0)</f>
        <v>0</v>
      </c>
      <c r="Z46" s="166">
        <f>IFERROR(+O46+Jun!Z46,0)</f>
        <v>0</v>
      </c>
      <c r="AA46" s="166">
        <f>IFERROR(+P46+Jun!AA46,0)</f>
        <v>0</v>
      </c>
      <c r="AB46" s="166">
        <f>IFERROR(+Q46+Jun!AB46,0)</f>
        <v>0</v>
      </c>
      <c r="AC46" s="166">
        <f>IFERROR(+R46+Jun!AC46,0)</f>
        <v>0</v>
      </c>
    </row>
    <row r="47" spans="1:29" ht="16" customHeight="1" x14ac:dyDescent="0.3">
      <c r="A47" s="200" t="str">
        <f>+Jun!A41</f>
        <v>Health permit</v>
      </c>
      <c r="B47" s="74"/>
      <c r="C47" s="219">
        <f>+Jun!C41</f>
        <v>0</v>
      </c>
      <c r="D47" s="219">
        <f>+Jun!D41</f>
        <v>0</v>
      </c>
      <c r="E47" s="55">
        <f>+Jun!E41+CloseOut!G47</f>
        <v>0</v>
      </c>
      <c r="F47" s="55">
        <f>+Jun!F41+CloseOut!H47</f>
        <v>0</v>
      </c>
      <c r="G47" s="55">
        <f t="shared" si="8"/>
        <v>0</v>
      </c>
      <c r="H47" s="55">
        <f t="shared" si="9"/>
        <v>0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IFERROR(+I47+Jun!T47,0)</f>
        <v>0</v>
      </c>
      <c r="U47" s="166">
        <f>IFERROR(+J47+Jun!U47,0)</f>
        <v>0</v>
      </c>
      <c r="V47" s="166">
        <f>IFERROR(+K47+Jun!V47,0)</f>
        <v>0</v>
      </c>
      <c r="W47" s="166">
        <f>IFERROR(+L47+Jun!W47,0)</f>
        <v>0</v>
      </c>
      <c r="X47" s="166">
        <f>IFERROR(+M47+Jun!X47,0)</f>
        <v>0</v>
      </c>
      <c r="Y47" s="166">
        <f>IFERROR(+N47+Jun!Y47,0)</f>
        <v>0</v>
      </c>
      <c r="Z47" s="166">
        <f>IFERROR(+O47+Jun!Z47,0)</f>
        <v>0</v>
      </c>
      <c r="AA47" s="166">
        <f>IFERROR(+P47+Jun!AA47,0)</f>
        <v>0</v>
      </c>
      <c r="AB47" s="166">
        <f>IFERROR(+Q47+Jun!AB47,0)</f>
        <v>0</v>
      </c>
      <c r="AC47" s="166">
        <f>IFERROR(+R47+Jun!AC47,0)</f>
        <v>0</v>
      </c>
    </row>
    <row r="48" spans="1:29" ht="16" customHeight="1" x14ac:dyDescent="0.3">
      <c r="A48" s="200" t="str">
        <f>+Jun!A42</f>
        <v>Rent</v>
      </c>
      <c r="B48" s="74"/>
      <c r="C48" s="219">
        <f>+Jun!C42</f>
        <v>0</v>
      </c>
      <c r="D48" s="219">
        <f>+Jun!D42</f>
        <v>0</v>
      </c>
      <c r="E48" s="55">
        <f>+Jun!E42+CloseOut!G48</f>
        <v>0</v>
      </c>
      <c r="F48" s="55">
        <f>+Jun!F42+CloseOut!H48</f>
        <v>0</v>
      </c>
      <c r="G48" s="55">
        <f t="shared" si="8"/>
        <v>0</v>
      </c>
      <c r="H48" s="55">
        <f t="shared" si="9"/>
        <v>0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IFERROR(+I48+Jun!T48,0)</f>
        <v>0</v>
      </c>
      <c r="U48" s="166">
        <f>IFERROR(+J48+Jun!U48,0)</f>
        <v>0</v>
      </c>
      <c r="V48" s="166">
        <f>IFERROR(+K48+Jun!V48,0)</f>
        <v>0</v>
      </c>
      <c r="W48" s="166">
        <f>IFERROR(+L48+Jun!W48,0)</f>
        <v>0</v>
      </c>
      <c r="X48" s="166">
        <f>IFERROR(+M48+Jun!X48,0)</f>
        <v>0</v>
      </c>
      <c r="Y48" s="166">
        <f>IFERROR(+N48+Jun!Y48,0)</f>
        <v>0</v>
      </c>
      <c r="Z48" s="166">
        <f>IFERROR(+O48+Jun!Z48,0)</f>
        <v>0</v>
      </c>
      <c r="AA48" s="166">
        <f>IFERROR(+P48+Jun!AA48,0)</f>
        <v>0</v>
      </c>
      <c r="AB48" s="166">
        <f>IFERROR(+Q48+Jun!AB48,0)</f>
        <v>0</v>
      </c>
      <c r="AC48" s="166">
        <f>IFERROR(+R48+Jun!AC48,0)</f>
        <v>0</v>
      </c>
    </row>
    <row r="49" spans="1:29" ht="15.75" customHeight="1" x14ac:dyDescent="0.3">
      <c r="A49" s="200" t="str">
        <f>+Jun!A43</f>
        <v>Program Publicity</v>
      </c>
      <c r="B49" s="74"/>
      <c r="C49" s="219">
        <f>+Jun!C43</f>
        <v>0</v>
      </c>
      <c r="D49" s="219">
        <f>+Jun!D43</f>
        <v>0</v>
      </c>
      <c r="E49" s="55">
        <f>+Jun!E43+CloseOut!G49</f>
        <v>0</v>
      </c>
      <c r="F49" s="55">
        <f>+Jun!F43+CloseOut!H49</f>
        <v>0</v>
      </c>
      <c r="G49" s="55">
        <f t="shared" si="8"/>
        <v>0</v>
      </c>
      <c r="H49" s="55">
        <f t="shared" si="9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IFERROR(+I49+Jun!T49,0)</f>
        <v>0</v>
      </c>
      <c r="U49" s="166">
        <f>IFERROR(+J49+Jun!U49,0)</f>
        <v>0</v>
      </c>
      <c r="V49" s="166">
        <f>IFERROR(+K49+Jun!V49,0)</f>
        <v>0</v>
      </c>
      <c r="W49" s="166">
        <f>IFERROR(+L49+Jun!W49,0)</f>
        <v>0</v>
      </c>
      <c r="X49" s="166">
        <f>IFERROR(+M49+Jun!X49,0)</f>
        <v>0</v>
      </c>
      <c r="Y49" s="166">
        <f>IFERROR(+N49+Jun!Y49,0)</f>
        <v>0</v>
      </c>
      <c r="Z49" s="166">
        <f>IFERROR(+O49+Jun!Z49,0)</f>
        <v>0</v>
      </c>
      <c r="AA49" s="166">
        <f>IFERROR(+P49+Jun!AA49,0)</f>
        <v>0</v>
      </c>
      <c r="AB49" s="166">
        <f>IFERROR(+Q49+Jun!AB49,0)</f>
        <v>0</v>
      </c>
      <c r="AC49" s="166">
        <f>IFERROR(+R49+Jun!AC49,0)</f>
        <v>0</v>
      </c>
    </row>
    <row r="50" spans="1:29" ht="15.75" customHeight="1" x14ac:dyDescent="0.3">
      <c r="A50" s="200" t="str">
        <f>+Jun!A44</f>
        <v>Other</v>
      </c>
      <c r="B50" s="74"/>
      <c r="C50" s="219">
        <f>+Jun!C44</f>
        <v>0</v>
      </c>
      <c r="D50" s="219">
        <f>+Jun!D44</f>
        <v>0</v>
      </c>
      <c r="E50" s="55">
        <f>+Jun!E44+CloseOut!G50</f>
        <v>0</v>
      </c>
      <c r="F50" s="55">
        <f>+Jun!F44+CloseOut!H50</f>
        <v>0</v>
      </c>
      <c r="G50" s="55">
        <f t="shared" ref="G50:H52" si="10">+I50+K50+M50+O50+Q50</f>
        <v>0</v>
      </c>
      <c r="H50" s="55">
        <f t="shared" si="10"/>
        <v>0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T50" s="166">
        <f>IFERROR(+I50+Jun!T50,0)</f>
        <v>0</v>
      </c>
      <c r="U50" s="166">
        <f>IFERROR(+J50+Jun!U50,0)</f>
        <v>0</v>
      </c>
      <c r="V50" s="166">
        <f>IFERROR(+K50+Jun!V50,0)</f>
        <v>0</v>
      </c>
      <c r="W50" s="166">
        <f>IFERROR(+L50+Jun!W50,0)</f>
        <v>0</v>
      </c>
      <c r="X50" s="166">
        <f>IFERROR(+M50+Jun!X50,0)</f>
        <v>0</v>
      </c>
      <c r="Y50" s="166">
        <f>IFERROR(+N50+Jun!Y50,0)</f>
        <v>0</v>
      </c>
      <c r="Z50" s="166">
        <f>IFERROR(+O50+Jun!Z50,0)</f>
        <v>0</v>
      </c>
      <c r="AA50" s="166">
        <f>IFERROR(+P50+Jun!AA50,0)</f>
        <v>0</v>
      </c>
      <c r="AB50" s="166">
        <f>IFERROR(+Q50+Jun!AB50,0)</f>
        <v>0</v>
      </c>
      <c r="AC50" s="166">
        <f>IFERROR(+R50+Jun!AC50,0)</f>
        <v>0</v>
      </c>
    </row>
    <row r="51" spans="1:29" ht="15.75" customHeight="1" x14ac:dyDescent="0.3">
      <c r="A51" s="200" t="str">
        <f>+Jun!A45</f>
        <v>Other</v>
      </c>
      <c r="B51" s="74"/>
      <c r="C51" s="219">
        <f>+Jun!C45</f>
        <v>0</v>
      </c>
      <c r="D51" s="219">
        <f>+Jun!D45</f>
        <v>0</v>
      </c>
      <c r="E51" s="55">
        <f>+Jun!E45+CloseOut!G51</f>
        <v>0</v>
      </c>
      <c r="F51" s="55">
        <f>+Jun!F45+CloseOut!H51</f>
        <v>0</v>
      </c>
      <c r="G51" s="55">
        <f t="shared" si="10"/>
        <v>0</v>
      </c>
      <c r="H51" s="55">
        <f t="shared" si="10"/>
        <v>0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166">
        <f>IFERROR(+I51+Jun!T51,0)</f>
        <v>0</v>
      </c>
      <c r="U51" s="166">
        <f>IFERROR(+J51+Jun!U51,0)</f>
        <v>0</v>
      </c>
      <c r="V51" s="166">
        <f>IFERROR(+K51+Jun!V51,0)</f>
        <v>0</v>
      </c>
      <c r="W51" s="166">
        <f>IFERROR(+L51+Jun!W51,0)</f>
        <v>0</v>
      </c>
      <c r="X51" s="166">
        <f>IFERROR(+M51+Jun!X51,0)</f>
        <v>0</v>
      </c>
      <c r="Y51" s="166">
        <f>IFERROR(+N51+Jun!Y51,0)</f>
        <v>0</v>
      </c>
      <c r="Z51" s="166">
        <f>IFERROR(+O51+Jun!Z51,0)</f>
        <v>0</v>
      </c>
      <c r="AA51" s="166">
        <f>IFERROR(+P51+Jun!AA51,0)</f>
        <v>0</v>
      </c>
      <c r="AB51" s="166">
        <f>IFERROR(+Q51+Jun!AB51,0)</f>
        <v>0</v>
      </c>
      <c r="AC51" s="166">
        <f>IFERROR(+R51+Jun!AC51,0)</f>
        <v>0</v>
      </c>
    </row>
    <row r="52" spans="1:29" ht="16" customHeight="1" x14ac:dyDescent="0.3">
      <c r="A52" s="200" t="str">
        <f>+Jun!A46</f>
        <v>Indirect Costs (no more than 10% of grant funds)</v>
      </c>
      <c r="B52" s="74"/>
      <c r="C52" s="219">
        <f>+Jun!C46</f>
        <v>0</v>
      </c>
      <c r="D52" s="219">
        <f>+Jun!D46</f>
        <v>0</v>
      </c>
      <c r="E52" s="55">
        <f>+Jun!E46+CloseOut!G52</f>
        <v>0</v>
      </c>
      <c r="F52" s="55">
        <f>+Jun!F46+CloseOut!H52</f>
        <v>0</v>
      </c>
      <c r="G52" s="55">
        <f t="shared" si="10"/>
        <v>0</v>
      </c>
      <c r="H52" s="55">
        <f t="shared" si="10"/>
        <v>0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T52" s="166">
        <f>IFERROR(+I52+Jun!T52,0)</f>
        <v>0</v>
      </c>
      <c r="U52" s="166">
        <f>IFERROR(+J52+Jun!U52,0)</f>
        <v>0</v>
      </c>
      <c r="V52" s="166">
        <f>IFERROR(+K52+Jun!V52,0)</f>
        <v>0</v>
      </c>
      <c r="W52" s="166">
        <f>IFERROR(+L52+Jun!W52,0)</f>
        <v>0</v>
      </c>
      <c r="X52" s="166">
        <f>IFERROR(+M52+Jun!X52,0)</f>
        <v>0</v>
      </c>
      <c r="Y52" s="166">
        <f>IFERROR(+N52+Jun!Y52,0)</f>
        <v>0</v>
      </c>
      <c r="Z52" s="166">
        <f>IFERROR(+O52+Jun!Z52,0)</f>
        <v>0</v>
      </c>
      <c r="AA52" s="166">
        <f>IFERROR(+P52+Jun!AA52,0)</f>
        <v>0</v>
      </c>
      <c r="AB52" s="166">
        <f>IFERROR(+Q52+Jun!AB52,0)</f>
        <v>0</v>
      </c>
      <c r="AC52" s="166">
        <f>IFERROR(+R52+Jun!AC52,0)</f>
        <v>0</v>
      </c>
    </row>
    <row r="53" spans="1:29" s="2" customFormat="1" ht="19.5" customHeight="1" thickBot="1" x14ac:dyDescent="0.35">
      <c r="A53" s="768" t="s">
        <v>17</v>
      </c>
      <c r="B53" s="769"/>
      <c r="C53" s="313">
        <f>+Jun!C50</f>
        <v>0</v>
      </c>
      <c r="D53" s="313">
        <f>+Jun!D50</f>
        <v>0</v>
      </c>
      <c r="E53" s="314">
        <f t="shared" ref="E53:R53" si="11">SUM(E46:E52)</f>
        <v>0</v>
      </c>
      <c r="F53" s="314">
        <f t="shared" si="11"/>
        <v>0</v>
      </c>
      <c r="G53" s="314">
        <f t="shared" si="11"/>
        <v>0</v>
      </c>
      <c r="H53" s="314">
        <f t="shared" si="11"/>
        <v>0</v>
      </c>
      <c r="I53" s="19">
        <f t="shared" si="11"/>
        <v>0</v>
      </c>
      <c r="J53" s="19">
        <f t="shared" si="11"/>
        <v>0</v>
      </c>
      <c r="K53" s="19">
        <f t="shared" si="11"/>
        <v>0</v>
      </c>
      <c r="L53" s="19">
        <f t="shared" si="11"/>
        <v>0</v>
      </c>
      <c r="M53" s="19">
        <f t="shared" si="11"/>
        <v>0</v>
      </c>
      <c r="N53" s="19">
        <f t="shared" si="11"/>
        <v>0</v>
      </c>
      <c r="O53" s="19">
        <f t="shared" si="11"/>
        <v>0</v>
      </c>
      <c r="P53" s="19">
        <f t="shared" si="11"/>
        <v>0</v>
      </c>
      <c r="Q53" s="19">
        <f t="shared" si="11"/>
        <v>0</v>
      </c>
      <c r="R53" s="19">
        <f t="shared" si="11"/>
        <v>0</v>
      </c>
      <c r="T53" s="166">
        <f>IFERROR(+I53+Jun!T53,0)</f>
        <v>0</v>
      </c>
      <c r="U53" s="166">
        <f>IFERROR(+J53+Jun!U53,0)</f>
        <v>0</v>
      </c>
      <c r="V53" s="166">
        <f>IFERROR(+K53+Jun!V53,0)</f>
        <v>0</v>
      </c>
      <c r="W53" s="166">
        <f>IFERROR(+L53+Jun!W53,0)</f>
        <v>0</v>
      </c>
      <c r="X53" s="166">
        <f>IFERROR(+M53+Jun!X53,0)</f>
        <v>0</v>
      </c>
      <c r="Y53" s="166">
        <f>IFERROR(+N53+Jun!Y53,0)</f>
        <v>0</v>
      </c>
      <c r="Z53" s="166">
        <f>IFERROR(+O53+Jun!Z53,0)</f>
        <v>0</v>
      </c>
      <c r="AA53" s="166">
        <f>IFERROR(+P53+Jun!AA53,0)</f>
        <v>0</v>
      </c>
      <c r="AB53" s="166">
        <f>IFERROR(+Q53+Jun!AB53,0)</f>
        <v>0</v>
      </c>
      <c r="AC53" s="166">
        <f>IFERROR(+R53+Jun!AC53,0)</f>
        <v>0</v>
      </c>
    </row>
    <row r="54" spans="1:29" s="2" customFormat="1" ht="12.75" customHeight="1" thickTop="1" x14ac:dyDescent="0.35">
      <c r="A54" s="770"/>
      <c r="B54" s="770"/>
      <c r="C54" s="315"/>
      <c r="D54" s="315"/>
      <c r="E54" s="316"/>
      <c r="F54" s="316"/>
      <c r="G54" s="316"/>
      <c r="H54" s="316"/>
      <c r="I54" s="45"/>
      <c r="J54" s="45"/>
      <c r="K54" s="39"/>
      <c r="L54" s="39"/>
      <c r="M54" s="39"/>
      <c r="N54" s="39"/>
      <c r="O54" s="39"/>
      <c r="P54" s="39"/>
      <c r="Q54" s="39"/>
      <c r="R54" s="44"/>
      <c r="T54" s="166">
        <f>IFERROR(+I54+Jun!T54,0)</f>
        <v>0</v>
      </c>
      <c r="U54" s="166">
        <f>IFERROR(+J54+Jun!U54,0)</f>
        <v>0</v>
      </c>
      <c r="V54" s="166">
        <f>IFERROR(+K54+Jun!V54,0)</f>
        <v>0</v>
      </c>
      <c r="W54" s="166">
        <f>IFERROR(+L54+Jun!W54,0)</f>
        <v>0</v>
      </c>
      <c r="X54" s="166">
        <f>IFERROR(+M54+Jun!X54,0)</f>
        <v>0</v>
      </c>
      <c r="Y54" s="166">
        <f>IFERROR(+N54+Jun!Y54,0)</f>
        <v>0</v>
      </c>
      <c r="Z54" s="166">
        <f>IFERROR(+O54+Jun!Z54,0)</f>
        <v>0</v>
      </c>
      <c r="AA54" s="166">
        <f>IFERROR(+P54+Jun!AA54,0)</f>
        <v>0</v>
      </c>
      <c r="AB54" s="166">
        <f>IFERROR(+Q54+Jun!AB54,0)</f>
        <v>0</v>
      </c>
      <c r="AC54" s="166">
        <f>IFERROR(+R54+Jun!AC54,0)</f>
        <v>0</v>
      </c>
    </row>
    <row r="55" spans="1:29" s="2" customFormat="1" ht="21" customHeight="1" thickBot="1" x14ac:dyDescent="0.35">
      <c r="A55" s="189" t="s">
        <v>103</v>
      </c>
      <c r="B55" s="323"/>
      <c r="C55" s="317"/>
      <c r="D55" s="317"/>
      <c r="E55" s="318"/>
      <c r="F55" s="318"/>
      <c r="G55" s="319">
        <f>+G53+G44+G41+G37+G33+G28</f>
        <v>0</v>
      </c>
      <c r="H55" s="319">
        <f>+H53+H44+H41+H37+H33+H28</f>
        <v>0</v>
      </c>
      <c r="I55" s="190">
        <f>+I53+I44+I41+I37+I33+I28</f>
        <v>0</v>
      </c>
      <c r="J55" s="190">
        <f>+J53+J44+J41+J37+J33+J28</f>
        <v>0</v>
      </c>
      <c r="K55" s="191"/>
      <c r="L55" s="191"/>
      <c r="M55" s="191"/>
      <c r="N55" s="191"/>
      <c r="O55" s="191"/>
      <c r="P55" s="191"/>
      <c r="Q55" s="191"/>
      <c r="R55" s="191"/>
      <c r="T55" s="166">
        <f>IFERROR(+I55+Jun!T55,0)</f>
        <v>0</v>
      </c>
      <c r="U55" s="166">
        <f>IFERROR(+J55+Jun!U55,0)</f>
        <v>0</v>
      </c>
      <c r="V55" s="166">
        <f>IFERROR(+K55+Jun!V55,0)</f>
        <v>0</v>
      </c>
      <c r="W55" s="166">
        <f>IFERROR(+L55+Jun!W55,0)</f>
        <v>0</v>
      </c>
      <c r="X55" s="166">
        <f>IFERROR(+M55+Jun!X55,0)</f>
        <v>0</v>
      </c>
      <c r="Y55" s="166">
        <f>IFERROR(+N55+Jun!Y55,0)</f>
        <v>0</v>
      </c>
      <c r="Z55" s="166">
        <f>IFERROR(+O55+Jun!Z55,0)</f>
        <v>0</v>
      </c>
      <c r="AA55" s="166">
        <f>IFERROR(+P55+Jun!AA55,0)</f>
        <v>0</v>
      </c>
      <c r="AB55" s="166">
        <f>IFERROR(+Q55+Jun!AB55,0)</f>
        <v>0</v>
      </c>
      <c r="AC55" s="166">
        <f>IFERROR(+R55+Jun!AC55,0)</f>
        <v>0</v>
      </c>
    </row>
    <row r="56" spans="1:29" ht="21" customHeight="1" thickTop="1" thickBot="1" x14ac:dyDescent="0.35">
      <c r="A56" s="681" t="s">
        <v>81</v>
      </c>
      <c r="B56" s="682"/>
      <c r="C56" s="209">
        <f>+C53+C44+C41+C37+C33+C28</f>
        <v>0</v>
      </c>
      <c r="D56" s="209">
        <f>+D53+D44+D41+D37+D33+D28</f>
        <v>0</v>
      </c>
      <c r="E56" s="320">
        <f>+E53+E44+E41+E37+E33+E28</f>
        <v>0</v>
      </c>
      <c r="F56" s="320">
        <f>+F53+F44+F41+F37+F33+F28</f>
        <v>0</v>
      </c>
      <c r="G56" s="320"/>
      <c r="H56" s="320"/>
      <c r="I56" s="25">
        <f>+I55+Jun!I53</f>
        <v>0</v>
      </c>
      <c r="J56" s="25">
        <f>+J55+Jun!J53</f>
        <v>0</v>
      </c>
      <c r="K56" s="25">
        <f>+K55+Jun!K53</f>
        <v>0</v>
      </c>
      <c r="L56" s="25">
        <f>+L55+Jun!L53</f>
        <v>0</v>
      </c>
      <c r="M56" s="25">
        <f>+M55+Jun!M53</f>
        <v>0</v>
      </c>
      <c r="N56" s="25">
        <f>+N55+Jun!N53</f>
        <v>0</v>
      </c>
      <c r="O56" s="25">
        <f>+O55+Jun!O53</f>
        <v>0</v>
      </c>
      <c r="P56" s="25">
        <f>+P55+Jun!P53</f>
        <v>0</v>
      </c>
      <c r="Q56" s="25">
        <f>+Q55+Jun!Q53</f>
        <v>0</v>
      </c>
      <c r="R56" s="25">
        <f>+R55+Jun!R53</f>
        <v>0</v>
      </c>
      <c r="T56" s="136"/>
      <c r="U56" s="136"/>
      <c r="V56" s="136"/>
      <c r="W56" s="136"/>
      <c r="X56" s="136"/>
      <c r="Y56" s="136"/>
      <c r="Z56" s="136"/>
      <c r="AA56" s="136"/>
      <c r="AB56" s="136"/>
      <c r="AC56" s="136"/>
    </row>
    <row r="57" spans="1:29" ht="26.25" customHeight="1" thickTop="1" thickBot="1" x14ac:dyDescent="0.35">
      <c r="A57" s="687" t="s">
        <v>82</v>
      </c>
      <c r="B57" s="757"/>
      <c r="C57" s="175"/>
      <c r="D57" s="176"/>
      <c r="E57" s="177"/>
      <c r="F57" s="177"/>
      <c r="G57" s="321"/>
      <c r="H57" s="322"/>
      <c r="I57" s="47">
        <f>+I15-I68</f>
        <v>0</v>
      </c>
      <c r="J57" s="47">
        <f>+J15-J68</f>
        <v>0</v>
      </c>
      <c r="K57" s="46"/>
      <c r="L57" s="46"/>
      <c r="M57" s="46"/>
      <c r="N57" s="46"/>
      <c r="O57" s="46"/>
      <c r="P57" s="46"/>
      <c r="Q57" s="46"/>
      <c r="R57" s="4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  <row r="58" spans="1:29" ht="18" customHeight="1" x14ac:dyDescent="0.3">
      <c r="A58" s="691" t="s">
        <v>86</v>
      </c>
      <c r="B58" s="692"/>
      <c r="C58" s="179"/>
      <c r="D58" s="179"/>
      <c r="E58" s="180"/>
      <c r="F58" s="180"/>
      <c r="G58" s="180"/>
      <c r="H58" s="180"/>
      <c r="I58" s="737" t="s">
        <v>20</v>
      </c>
      <c r="J58" s="737"/>
      <c r="K58" s="737"/>
      <c r="L58" s="737"/>
      <c r="M58" s="32"/>
      <c r="N58" s="737" t="s">
        <v>6</v>
      </c>
      <c r="O58" s="737"/>
      <c r="P58" s="737"/>
      <c r="Q58" s="737"/>
      <c r="R58" s="737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</row>
    <row r="59" spans="1:29" ht="14" x14ac:dyDescent="0.3">
      <c r="A59" s="775"/>
      <c r="B59" s="776"/>
      <c r="C59" s="324"/>
      <c r="D59" s="324"/>
      <c r="E59" s="324"/>
      <c r="F59" s="324"/>
      <c r="G59" s="324"/>
      <c r="H59" s="324"/>
      <c r="I59" s="674"/>
      <c r="J59" s="675"/>
      <c r="K59" s="675"/>
      <c r="L59" s="676"/>
      <c r="M59" s="193"/>
      <c r="N59" s="674"/>
      <c r="O59" s="675"/>
      <c r="P59" s="675"/>
      <c r="Q59" s="675"/>
      <c r="R59" s="676"/>
      <c r="T59" s="166">
        <f>IFERROR(+I59+Jun!T59,0)</f>
        <v>0</v>
      </c>
      <c r="U59" s="166">
        <f>IFERROR(+J59+Jun!U59,0)</f>
        <v>0</v>
      </c>
      <c r="V59" s="166">
        <f>IFERROR(+K59+Jun!V59,0)</f>
        <v>0</v>
      </c>
      <c r="W59" s="166">
        <f>IFERROR(+L59+Jun!W59,0)</f>
        <v>0</v>
      </c>
      <c r="X59" s="166">
        <f>IFERROR(+M59+Jun!X59,0)</f>
        <v>0</v>
      </c>
      <c r="Y59" s="166">
        <f>IFERROR(+N59+Jun!Y59,0)</f>
        <v>0</v>
      </c>
      <c r="Z59" s="166">
        <f>IFERROR(+O59+Jun!Z59,0)</f>
        <v>0</v>
      </c>
      <c r="AA59" s="166">
        <f>IFERROR(+P59+Jun!AA59,0)</f>
        <v>0</v>
      </c>
      <c r="AB59" s="166">
        <f>IFERROR(+Q59+Jun!AB59,0)</f>
        <v>0</v>
      </c>
      <c r="AC59" s="166">
        <f>IFERROR(+R59+Jun!AC59,0)</f>
        <v>0</v>
      </c>
    </row>
    <row r="60" spans="1:29" ht="14.5" thickBot="1" x14ac:dyDescent="0.35">
      <c r="A60" s="775"/>
      <c r="B60" s="776"/>
      <c r="C60" s="325"/>
      <c r="D60" s="325"/>
      <c r="E60" s="325"/>
      <c r="F60" s="325"/>
      <c r="G60" s="325"/>
      <c r="H60" s="325"/>
      <c r="I60" s="674"/>
      <c r="J60" s="675"/>
      <c r="K60" s="675"/>
      <c r="L60" s="676"/>
      <c r="M60" s="193"/>
      <c r="N60" s="674"/>
      <c r="O60" s="675"/>
      <c r="P60" s="675"/>
      <c r="Q60" s="675"/>
      <c r="R60" s="676"/>
      <c r="T60" s="166">
        <f>IFERROR(SUM(T20:T59),0)</f>
        <v>0</v>
      </c>
      <c r="U60" s="166">
        <f>IFERROR(SUM(U20:U59),0)</f>
        <v>0</v>
      </c>
    </row>
    <row r="61" spans="1:29" ht="11.25" customHeight="1" thickBot="1" x14ac:dyDescent="0.35">
      <c r="A61" s="710" t="s">
        <v>24</v>
      </c>
      <c r="B61" s="711"/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2"/>
      <c r="T61" s="327">
        <f>+T59+U59</f>
        <v>0</v>
      </c>
    </row>
    <row r="62" spans="1:29" s="133" customFormat="1" ht="49.5" customHeight="1" thickBot="1" x14ac:dyDescent="0.4">
      <c r="A62" s="705" t="s">
        <v>232</v>
      </c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7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" customHeight="1" x14ac:dyDescent="0.25">
      <c r="A63" s="145" t="s">
        <v>25</v>
      </c>
      <c r="B63" s="771"/>
      <c r="C63" s="146" t="s">
        <v>27</v>
      </c>
      <c r="D63" s="701"/>
      <c r="E63" s="701"/>
      <c r="F63" s="59" t="s">
        <v>75</v>
      </c>
      <c r="G63" s="648"/>
      <c r="H63" s="145" t="s">
        <v>26</v>
      </c>
      <c r="I63" s="701"/>
      <c r="J63" s="701"/>
      <c r="K63" s="146" t="s">
        <v>27</v>
      </c>
      <c r="L63" s="701"/>
      <c r="M63" s="701"/>
      <c r="N63" s="59" t="s">
        <v>75</v>
      </c>
      <c r="O63" s="647"/>
      <c r="P63" s="64" t="s">
        <v>9</v>
      </c>
      <c r="Q63" s="647"/>
      <c r="R63" s="648"/>
    </row>
    <row r="64" spans="1:29" ht="16" customHeight="1" thickBot="1" x14ac:dyDescent="0.3">
      <c r="A64" s="147"/>
      <c r="B64" s="772"/>
      <c r="C64" s="60"/>
      <c r="D64" s="704"/>
      <c r="E64" s="704"/>
      <c r="F64" s="62"/>
      <c r="G64" s="652"/>
      <c r="H64" s="147"/>
      <c r="I64" s="704"/>
      <c r="J64" s="704"/>
      <c r="K64" s="60"/>
      <c r="L64" s="704"/>
      <c r="M64" s="704"/>
      <c r="N64" s="62"/>
      <c r="O64" s="646"/>
      <c r="P64" s="65"/>
      <c r="Q64" s="646"/>
      <c r="R64" s="652"/>
    </row>
    <row r="65" spans="1:18" ht="16" customHeight="1" thickBot="1" x14ac:dyDescent="0.35">
      <c r="A65" s="149" t="s">
        <v>10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1"/>
    </row>
    <row r="66" spans="1:18" ht="16" customHeight="1" thickBot="1" x14ac:dyDescent="0.35">
      <c r="A66" s="643" t="s">
        <v>21</v>
      </c>
      <c r="B66" s="644"/>
      <c r="C66" s="17"/>
      <c r="D66" s="17"/>
      <c r="E66" s="17"/>
      <c r="F66" s="54" t="s">
        <v>164</v>
      </c>
      <c r="G66" s="708" t="s">
        <v>104</v>
      </c>
      <c r="H66" s="709"/>
      <c r="I66" s="152">
        <f>+I55</f>
        <v>0</v>
      </c>
      <c r="J66" s="152">
        <f>+J55</f>
        <v>0</v>
      </c>
      <c r="K66" s="153">
        <f>+I66+J66</f>
        <v>0</v>
      </c>
      <c r="L66" s="760" t="s">
        <v>11</v>
      </c>
      <c r="M66" s="761"/>
      <c r="N66" s="761"/>
      <c r="O66" s="761"/>
      <c r="P66" s="379"/>
      <c r="Q66" s="379"/>
      <c r="R66" s="380" t="s">
        <v>164</v>
      </c>
    </row>
    <row r="67" spans="1:18" ht="16" customHeight="1" thickBot="1" x14ac:dyDescent="0.35">
      <c r="A67" s="155"/>
      <c r="B67" s="18"/>
      <c r="C67" s="18"/>
      <c r="D67" s="18"/>
      <c r="E67" s="18"/>
      <c r="F67" s="9"/>
      <c r="G67" s="641" t="s">
        <v>105</v>
      </c>
      <c r="H67" s="642"/>
      <c r="I67" s="156">
        <f>+I66</f>
        <v>0</v>
      </c>
      <c r="J67" s="157">
        <f>+J66</f>
        <v>0</v>
      </c>
      <c r="K67" s="158">
        <f>+I67+J67</f>
        <v>0</v>
      </c>
      <c r="L67" s="181" t="s">
        <v>28</v>
      </c>
      <c r="M67" s="159"/>
      <c r="N67" s="159"/>
      <c r="O67" s="378"/>
      <c r="P67" s="9"/>
      <c r="Q67" s="9"/>
      <c r="R67" s="11"/>
    </row>
    <row r="68" spans="1:18" ht="16" customHeight="1" thickBot="1" x14ac:dyDescent="0.35">
      <c r="A68" s="160"/>
      <c r="B68" s="161"/>
      <c r="C68" s="161"/>
      <c r="D68" s="161"/>
      <c r="E68" s="161"/>
      <c r="F68" s="61"/>
      <c r="G68" s="639" t="s">
        <v>80</v>
      </c>
      <c r="H68" s="640"/>
      <c r="I68" s="162">
        <f>+I67+Jun!I67</f>
        <v>0</v>
      </c>
      <c r="J68" s="162">
        <f>+J67+Jun!J67</f>
        <v>0</v>
      </c>
      <c r="K68" s="164">
        <f>+I68+J68</f>
        <v>0</v>
      </c>
      <c r="L68" s="165"/>
      <c r="M68" s="61"/>
      <c r="N68" s="61"/>
      <c r="O68" s="61"/>
      <c r="P68" s="61"/>
      <c r="Q68" s="61"/>
      <c r="R68" s="66"/>
    </row>
    <row r="69" spans="1:18" ht="16" customHeight="1" x14ac:dyDescent="0.25">
      <c r="E69" s="23"/>
    </row>
  </sheetData>
  <sheetProtection selectLockedCells="1"/>
  <protectedRanges>
    <protectedRange sqref="E29 E45 E34 E38 E42 D13:F13 L2:M2 A1:A6 B1 A44:D45 L66:R68 H64:I64 I59:R60 A53:D53 E59:E60 A65:R65 C28:D29 E1:H1 A29:B29 A67:F68 C66:F66 B3:H6 C2:E2 I2:J2 A33:D34 A37:D38 A41:D42 A10:H12 E7:H9" name="Range1_14"/>
    <protectedRange sqref="A66:B66" name="Range1_2_1"/>
    <protectedRange sqref="J64:R64 A64:G64" name="Range1_3_1"/>
    <protectedRange sqref="F59:H60" name="Range1_6_1"/>
    <protectedRange sqref="I54:R54 I15:J15 K35:R36 K55:R55 K19:R27 K43:R43 K30:R32 K39:R40 K46:R52" name="Range1_10_1"/>
    <protectedRange sqref="I39:J40 I30:J32 I35:J36 I27:J27 I43:J43 I46:J52" name="Range1_1_1"/>
    <protectedRange sqref="I19:J26" name="Range1_11_1"/>
    <protectedRange sqref="F2:H2" name="Range1"/>
    <protectedRange sqref="K66:K67 G68 I68:K68" name="Range1_8"/>
    <protectedRange sqref="G66:G67" name="Range1_14_1"/>
    <protectedRange sqref="I66:J66" name="Range1_10_1_1"/>
    <protectedRange sqref="I67:J67" name="Range1_12_1"/>
    <protectedRange sqref="C8:D8" name="Range1_12"/>
    <protectedRange sqref="C9:D9" name="Range1_12_2"/>
  </protectedRanges>
  <mergeCells count="51">
    <mergeCell ref="G68:H68"/>
    <mergeCell ref="M9:O9"/>
    <mergeCell ref="G66:H66"/>
    <mergeCell ref="G67:H67"/>
    <mergeCell ref="M4:O4"/>
    <mergeCell ref="M5:O5"/>
    <mergeCell ref="M6:O6"/>
    <mergeCell ref="M7:O7"/>
    <mergeCell ref="M8:O8"/>
    <mergeCell ref="I16:R16"/>
    <mergeCell ref="A62:R62"/>
    <mergeCell ref="A41:B41"/>
    <mergeCell ref="A33:B33"/>
    <mergeCell ref="A28:B28"/>
    <mergeCell ref="A61:R61"/>
    <mergeCell ref="A66:B66"/>
    <mergeCell ref="A7:B7"/>
    <mergeCell ref="A57:B57"/>
    <mergeCell ref="A59:B59"/>
    <mergeCell ref="I59:L59"/>
    <mergeCell ref="A60:B60"/>
    <mergeCell ref="I60:L60"/>
    <mergeCell ref="C17:D17"/>
    <mergeCell ref="A17:B17"/>
    <mergeCell ref="A44:B44"/>
    <mergeCell ref="A15:B15"/>
    <mergeCell ref="A37:B37"/>
    <mergeCell ref="B63:B64"/>
    <mergeCell ref="D63:E64"/>
    <mergeCell ref="A58:B58"/>
    <mergeCell ref="I58:L58"/>
    <mergeCell ref="N58:R58"/>
    <mergeCell ref="A53:B53"/>
    <mergeCell ref="A54:B54"/>
    <mergeCell ref="A56:B56"/>
    <mergeCell ref="O63:O64"/>
    <mergeCell ref="Q63:R64"/>
    <mergeCell ref="L66:O66"/>
    <mergeCell ref="F1:G1"/>
    <mergeCell ref="O2:Q2"/>
    <mergeCell ref="J1:K1"/>
    <mergeCell ref="M1:N1"/>
    <mergeCell ref="J3:N3"/>
    <mergeCell ref="M2:N2"/>
    <mergeCell ref="M11:N11"/>
    <mergeCell ref="N60:R60"/>
    <mergeCell ref="N59:R59"/>
    <mergeCell ref="M10:O10"/>
    <mergeCell ref="G63:G64"/>
    <mergeCell ref="I63:J64"/>
    <mergeCell ref="L63:M64"/>
  </mergeCells>
  <pageMargins left="0.32" right="0.1" top="0.48" bottom="0.25" header="0.3" footer="0.17"/>
  <pageSetup scale="48" orientation="landscape" r:id="rId1"/>
  <headerFooter>
    <oddHeader>&amp;LVENTURA AREA AGENCY ON AGING&amp;CCLOSEOUT FINANCIAL REPORT FY2011-12</oddHeader>
    <oddFooter>&amp;LPrinted: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indexed="43"/>
    <pageSetUpPr fitToPage="1"/>
  </sheetPr>
  <dimension ref="A1:AC69"/>
  <sheetViews>
    <sheetView showGridLines="0" zoomScale="80" zoomScaleNormal="80" zoomScaleSheetLayoutView="70" workbookViewId="0">
      <pane xSplit="4" ySplit="7" topLeftCell="E8" activePane="bottomRight" state="frozen"/>
      <selection activeCell="A66" sqref="A66:B66"/>
      <selection pane="topRight" activeCell="A66" sqref="A66:B66"/>
      <selection pane="bottomLeft" activeCell="A66" sqref="A66:B66"/>
      <selection pane="bottomRight" activeCell="B1" sqref="B1:D1"/>
    </sheetView>
  </sheetViews>
  <sheetFormatPr defaultColWidth="8.84375" defaultRowHeight="16" customHeight="1" x14ac:dyDescent="0.25"/>
  <cols>
    <col min="1" max="1" width="14.69140625" style="133" customWidth="1"/>
    <col min="2" max="2" width="15.07421875" style="133" customWidth="1"/>
    <col min="3" max="3" width="10.07421875" style="133" customWidth="1"/>
    <col min="4" max="4" width="10.53515625" style="133" customWidth="1"/>
    <col min="5" max="5" width="12.07421875" style="133" customWidth="1"/>
    <col min="6" max="6" width="12.07421875" style="167" customWidth="1"/>
    <col min="7" max="7" width="12.4609375" style="167" customWidth="1"/>
    <col min="8" max="8" width="12.765625" style="167" customWidth="1"/>
    <col min="9" max="11" width="10.4609375" style="168" customWidth="1"/>
    <col min="12" max="12" width="10.53515625" style="167" customWidth="1"/>
    <col min="13" max="13" width="10.3046875" style="167" customWidth="1"/>
    <col min="14" max="16" width="10.23046875" style="167" customWidth="1"/>
    <col min="17" max="17" width="10.765625" style="167" customWidth="1"/>
    <col min="18" max="18" width="12.4609375" style="167" customWidth="1"/>
    <col min="19" max="19" width="8.84375" style="133"/>
    <col min="20" max="29" width="8.84375" style="1"/>
    <col min="30" max="16384" width="8.84375" style="133"/>
  </cols>
  <sheetData>
    <row r="1" spans="1:29" s="132" customFormat="1" ht="19.5" customHeight="1" x14ac:dyDescent="0.45">
      <c r="A1" s="357" t="s">
        <v>48</v>
      </c>
      <c r="B1" s="657">
        <f>+Budget!C5</f>
        <v>0</v>
      </c>
      <c r="C1" s="658"/>
      <c r="D1" s="659"/>
      <c r="E1" s="375" t="s">
        <v>23</v>
      </c>
      <c r="F1" s="667">
        <f>+Budget!AB2</f>
        <v>44743</v>
      </c>
      <c r="G1" s="667"/>
      <c r="H1" s="373"/>
      <c r="I1" s="357" t="s">
        <v>245</v>
      </c>
      <c r="J1" s="662" t="str">
        <f>Budget!W8</f>
        <v>3500FY23-</v>
      </c>
      <c r="K1" s="662"/>
      <c r="L1" s="78"/>
      <c r="M1" s="663" t="s">
        <v>64</v>
      </c>
      <c r="N1" s="664"/>
      <c r="O1" s="79" t="s">
        <v>73</v>
      </c>
      <c r="P1" s="299">
        <f>+Budget!Z38</f>
        <v>0</v>
      </c>
      <c r="Q1" s="79" t="s">
        <v>74</v>
      </c>
      <c r="R1" s="302">
        <f>+Budget!AA38</f>
        <v>0</v>
      </c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32" customFormat="1" ht="18" customHeight="1" thickBot="1" x14ac:dyDescent="0.45">
      <c r="A2" s="357" t="s">
        <v>50</v>
      </c>
      <c r="B2" s="364" t="str">
        <f>Budget!B1</f>
        <v>VCAAA Senior Nutrition Program</v>
      </c>
      <c r="C2" s="366"/>
      <c r="D2" s="367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">
        <v>51</v>
      </c>
      <c r="M2" s="660">
        <f>Budget!AA7</f>
        <v>0</v>
      </c>
      <c r="N2" s="661"/>
      <c r="O2" s="668" t="s">
        <v>78</v>
      </c>
      <c r="P2" s="669"/>
      <c r="Q2" s="669"/>
      <c r="R2" s="303">
        <f>+P1+R1</f>
        <v>0</v>
      </c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32" customFormat="1" ht="18" customHeight="1" thickTop="1" x14ac:dyDescent="0.4">
      <c r="A3" s="76"/>
      <c r="B3" s="77"/>
      <c r="C3" s="677"/>
      <c r="D3" s="6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8.75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134" customFormat="1" ht="18.75" customHeight="1" x14ac:dyDescent="0.3">
      <c r="A5" s="239"/>
      <c r="B5" s="238" t="s">
        <v>181</v>
      </c>
      <c r="C5" s="250">
        <v>0</v>
      </c>
      <c r="D5" s="250">
        <v>0</v>
      </c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34" customFormat="1" ht="18.75" customHeight="1" x14ac:dyDescent="0.3">
      <c r="A6" s="239"/>
      <c r="B6" s="238" t="s">
        <v>182</v>
      </c>
      <c r="C6" s="249">
        <f>+C5</f>
        <v>0</v>
      </c>
      <c r="D6" s="249">
        <f>+D5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  <c r="T6" s="4" t="s">
        <v>182</v>
      </c>
      <c r="U6" s="4"/>
      <c r="V6" s="4"/>
      <c r="W6" s="4"/>
      <c r="X6" s="4"/>
      <c r="Y6" s="4"/>
      <c r="Z6" s="4"/>
      <c r="AA6" s="4"/>
      <c r="AB6" s="4"/>
      <c r="AC6" s="4"/>
    </row>
    <row r="7" spans="1:29" s="135" customFormat="1" ht="55.5" customHeight="1" x14ac:dyDescent="0.2">
      <c r="A7" s="88" t="s">
        <v>8</v>
      </c>
      <c r="B7" s="89"/>
      <c r="C7" s="90" t="s">
        <v>71</v>
      </c>
      <c r="D7" s="90" t="s">
        <v>72</v>
      </c>
      <c r="E7" s="91" t="s">
        <v>67</v>
      </c>
      <c r="F7" s="91" t="s">
        <v>68</v>
      </c>
      <c r="G7" s="91" t="s">
        <v>69</v>
      </c>
      <c r="H7" s="91" t="s">
        <v>70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>
        <f>+Budget!AA34</f>
        <v>0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135" customFormat="1" ht="16.5" customHeight="1" x14ac:dyDescent="0.3">
      <c r="A8" s="670" t="s">
        <v>63</v>
      </c>
      <c r="B8" s="671"/>
      <c r="C8" s="220">
        <f>+C53</f>
        <v>0</v>
      </c>
      <c r="D8" s="220">
        <f>+D53</f>
        <v>0</v>
      </c>
      <c r="E8" s="95">
        <f>+G8</f>
        <v>0</v>
      </c>
      <c r="F8" s="95">
        <f>+H8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35" customFormat="1" ht="18" customHeight="1" x14ac:dyDescent="0.3">
      <c r="A9" s="670" t="s">
        <v>62</v>
      </c>
      <c r="B9" s="671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135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100"/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135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60"/>
      <c r="J11" s="256"/>
      <c r="K11" s="256"/>
      <c r="L11" s="256"/>
      <c r="M11" s="256"/>
      <c r="N11" s="256"/>
      <c r="O11" s="256"/>
      <c r="P11" s="256"/>
      <c r="Q11" s="256"/>
      <c r="R11" s="26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29" ht="16" customHeight="1" x14ac:dyDescent="0.3">
      <c r="A13" s="197" t="str">
        <f>+Budget!B11</f>
        <v>Admin/Fiscal</v>
      </c>
      <c r="B13" s="207">
        <f>+Budget!C11</f>
        <v>0</v>
      </c>
      <c r="C13" s="211">
        <f>+Budget!D11</f>
        <v>0</v>
      </c>
      <c r="D13" s="211">
        <f>+Budget!N11</f>
        <v>0</v>
      </c>
      <c r="E13" s="55">
        <f>+G13</f>
        <v>0</v>
      </c>
      <c r="F13" s="55">
        <f>+H13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</f>
        <v>0</v>
      </c>
      <c r="U13" s="166">
        <f t="shared" ref="U13:AC21" si="1">+J13</f>
        <v>0</v>
      </c>
      <c r="V13" s="166">
        <f t="shared" si="1"/>
        <v>0</v>
      </c>
      <c r="W13" s="166">
        <f t="shared" si="1"/>
        <v>0</v>
      </c>
      <c r="X13" s="166">
        <f t="shared" si="1"/>
        <v>0</v>
      </c>
      <c r="Y13" s="166">
        <f t="shared" si="1"/>
        <v>0</v>
      </c>
      <c r="Z13" s="166">
        <f t="shared" si="1"/>
        <v>0</v>
      </c>
      <c r="AA13" s="166">
        <f t="shared" si="1"/>
        <v>0</v>
      </c>
      <c r="AB13" s="166">
        <f t="shared" si="1"/>
        <v>0</v>
      </c>
      <c r="AC13" s="166">
        <f t="shared" si="1"/>
        <v>0</v>
      </c>
    </row>
    <row r="14" spans="1:29" ht="16" customHeight="1" x14ac:dyDescent="0.3">
      <c r="A14" s="197" t="str">
        <f>+Budget!B12</f>
        <v>Site/ HDM/MOW Coordinator</v>
      </c>
      <c r="B14" s="207">
        <f>+Budget!C12</f>
        <v>0</v>
      </c>
      <c r="C14" s="211">
        <f>+Budget!D12</f>
        <v>0</v>
      </c>
      <c r="D14" s="211">
        <f>+Budget!N12</f>
        <v>0</v>
      </c>
      <c r="E14" s="55">
        <f t="shared" ref="E14:E20" si="2">+G14</f>
        <v>0</v>
      </c>
      <c r="F14" s="55">
        <f t="shared" ref="F14:F20" si="3">+H14</f>
        <v>0</v>
      </c>
      <c r="G14" s="55">
        <f t="shared" ref="G14:G20" si="4">SUM(I14+K14+M14+O14+Q14)</f>
        <v>0</v>
      </c>
      <c r="H14" s="55">
        <f t="shared" ref="H14:H20" si="5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 t="shared" ref="T14:T21" si="6">+I14</f>
        <v>0</v>
      </c>
      <c r="U14" s="166">
        <f t="shared" si="1"/>
        <v>0</v>
      </c>
      <c r="V14" s="166">
        <f t="shared" si="1"/>
        <v>0</v>
      </c>
      <c r="W14" s="166">
        <f t="shared" si="1"/>
        <v>0</v>
      </c>
      <c r="X14" s="166">
        <f t="shared" si="1"/>
        <v>0</v>
      </c>
      <c r="Y14" s="166">
        <f t="shared" si="1"/>
        <v>0</v>
      </c>
      <c r="Z14" s="166">
        <f t="shared" si="1"/>
        <v>0</v>
      </c>
      <c r="AA14" s="166">
        <f t="shared" si="1"/>
        <v>0</v>
      </c>
      <c r="AB14" s="166">
        <f t="shared" si="1"/>
        <v>0</v>
      </c>
      <c r="AC14" s="166">
        <f t="shared" si="1"/>
        <v>0</v>
      </c>
    </row>
    <row r="15" spans="1:29" ht="16" customHeight="1" x14ac:dyDescent="0.3">
      <c r="A15" s="197" t="str">
        <f>+Budget!B13</f>
        <v>Cook</v>
      </c>
      <c r="B15" s="207">
        <f>+Budget!C13</f>
        <v>0</v>
      </c>
      <c r="C15" s="211">
        <f>+Budget!D13</f>
        <v>0</v>
      </c>
      <c r="D15" s="211">
        <f>+Budget!N13</f>
        <v>0</v>
      </c>
      <c r="E15" s="55">
        <f t="shared" si="2"/>
        <v>0</v>
      </c>
      <c r="F15" s="55">
        <f t="shared" si="3"/>
        <v>0</v>
      </c>
      <c r="G15" s="55">
        <f t="shared" si="4"/>
        <v>0</v>
      </c>
      <c r="H15" s="55">
        <f t="shared" si="5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 t="shared" si="6"/>
        <v>0</v>
      </c>
      <c r="U15" s="166">
        <f t="shared" si="1"/>
        <v>0</v>
      </c>
      <c r="V15" s="166">
        <f t="shared" si="1"/>
        <v>0</v>
      </c>
      <c r="W15" s="166">
        <f t="shared" si="1"/>
        <v>0</v>
      </c>
      <c r="X15" s="166">
        <f t="shared" si="1"/>
        <v>0</v>
      </c>
      <c r="Y15" s="166">
        <f t="shared" si="1"/>
        <v>0</v>
      </c>
      <c r="Z15" s="166">
        <f t="shared" si="1"/>
        <v>0</v>
      </c>
      <c r="AA15" s="166">
        <f t="shared" si="1"/>
        <v>0</v>
      </c>
      <c r="AB15" s="166">
        <f t="shared" si="1"/>
        <v>0</v>
      </c>
      <c r="AC15" s="166">
        <f t="shared" si="1"/>
        <v>0</v>
      </c>
    </row>
    <row r="16" spans="1:29" ht="16" customHeight="1" x14ac:dyDescent="0.3">
      <c r="A16" s="197" t="str">
        <f>+Budget!B14</f>
        <v>Staff</v>
      </c>
      <c r="B16" s="207">
        <f>+Budget!C14</f>
        <v>0</v>
      </c>
      <c r="C16" s="211">
        <f>+Budget!D14</f>
        <v>0</v>
      </c>
      <c r="D16" s="211">
        <f>+Budget!N14</f>
        <v>0</v>
      </c>
      <c r="E16" s="55">
        <f t="shared" si="2"/>
        <v>0</v>
      </c>
      <c r="F16" s="55">
        <f t="shared" si="3"/>
        <v>0</v>
      </c>
      <c r="G16" s="55">
        <f t="shared" si="4"/>
        <v>0</v>
      </c>
      <c r="H16" s="55">
        <f t="shared" si="5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 t="shared" si="6"/>
        <v>0</v>
      </c>
      <c r="U16" s="166">
        <f t="shared" si="1"/>
        <v>0</v>
      </c>
      <c r="V16" s="166">
        <f t="shared" si="1"/>
        <v>0</v>
      </c>
      <c r="W16" s="166">
        <f t="shared" si="1"/>
        <v>0</v>
      </c>
      <c r="X16" s="166">
        <f t="shared" si="1"/>
        <v>0</v>
      </c>
      <c r="Y16" s="166">
        <f t="shared" si="1"/>
        <v>0</v>
      </c>
      <c r="Z16" s="166">
        <f t="shared" si="1"/>
        <v>0</v>
      </c>
      <c r="AA16" s="166">
        <f t="shared" si="1"/>
        <v>0</v>
      </c>
      <c r="AB16" s="166">
        <f t="shared" si="1"/>
        <v>0</v>
      </c>
      <c r="AC16" s="166">
        <f t="shared" si="1"/>
        <v>0</v>
      </c>
    </row>
    <row r="17" spans="1:29" ht="16" customHeight="1" x14ac:dyDescent="0.3">
      <c r="A17" s="197" t="str">
        <f>+Budget!B15</f>
        <v>Staff</v>
      </c>
      <c r="B17" s="207">
        <f>+Budget!C15</f>
        <v>0</v>
      </c>
      <c r="C17" s="211">
        <f>+Budget!D15</f>
        <v>0</v>
      </c>
      <c r="D17" s="211">
        <f>+Budget!N15</f>
        <v>0</v>
      </c>
      <c r="E17" s="55">
        <f t="shared" si="2"/>
        <v>0</v>
      </c>
      <c r="F17" s="55">
        <f t="shared" si="3"/>
        <v>0</v>
      </c>
      <c r="G17" s="55">
        <f t="shared" si="4"/>
        <v>0</v>
      </c>
      <c r="H17" s="55">
        <f t="shared" si="5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 t="shared" si="6"/>
        <v>0</v>
      </c>
      <c r="U17" s="166">
        <f t="shared" si="1"/>
        <v>0</v>
      </c>
      <c r="V17" s="166">
        <f t="shared" si="1"/>
        <v>0</v>
      </c>
      <c r="W17" s="166">
        <f t="shared" si="1"/>
        <v>0</v>
      </c>
      <c r="X17" s="166">
        <f t="shared" si="1"/>
        <v>0</v>
      </c>
      <c r="Y17" s="166">
        <f t="shared" si="1"/>
        <v>0</v>
      </c>
      <c r="Z17" s="166">
        <f t="shared" si="1"/>
        <v>0</v>
      </c>
      <c r="AA17" s="166">
        <f t="shared" si="1"/>
        <v>0</v>
      </c>
      <c r="AB17" s="166">
        <f t="shared" si="1"/>
        <v>0</v>
      </c>
      <c r="AC17" s="166">
        <f t="shared" si="1"/>
        <v>0</v>
      </c>
    </row>
    <row r="18" spans="1:29" ht="16" customHeight="1" x14ac:dyDescent="0.3">
      <c r="A18" s="197" t="str">
        <f>+Budget!B16</f>
        <v>Volunteers:</v>
      </c>
      <c r="B18" s="207">
        <f>+Budget!C16</f>
        <v>0</v>
      </c>
      <c r="C18" s="211">
        <f>+Budget!D16</f>
        <v>0</v>
      </c>
      <c r="D18" s="211">
        <f>+Budget!N16</f>
        <v>0</v>
      </c>
      <c r="E18" s="55">
        <f t="shared" si="2"/>
        <v>0</v>
      </c>
      <c r="F18" s="55">
        <f t="shared" si="3"/>
        <v>0</v>
      </c>
      <c r="G18" s="55">
        <f t="shared" si="4"/>
        <v>0</v>
      </c>
      <c r="H18" s="55">
        <f t="shared" si="5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 t="shared" si="6"/>
        <v>0</v>
      </c>
      <c r="U18" s="166">
        <f t="shared" si="1"/>
        <v>0</v>
      </c>
      <c r="V18" s="166">
        <f t="shared" si="1"/>
        <v>0</v>
      </c>
      <c r="W18" s="166">
        <f t="shared" si="1"/>
        <v>0</v>
      </c>
      <c r="X18" s="166">
        <f t="shared" si="1"/>
        <v>0</v>
      </c>
      <c r="Y18" s="166">
        <f t="shared" si="1"/>
        <v>0</v>
      </c>
      <c r="Z18" s="166">
        <f t="shared" si="1"/>
        <v>0</v>
      </c>
      <c r="AA18" s="166">
        <f t="shared" si="1"/>
        <v>0</v>
      </c>
      <c r="AB18" s="166">
        <f t="shared" si="1"/>
        <v>0</v>
      </c>
      <c r="AC18" s="166">
        <f t="shared" si="1"/>
        <v>0</v>
      </c>
    </row>
    <row r="19" spans="1:29" ht="16" customHeight="1" x14ac:dyDescent="0.3">
      <c r="A19" s="197" t="str">
        <f>+Budget!B17</f>
        <v>Volunteers:</v>
      </c>
      <c r="B19" s="207">
        <f>+Budget!C17</f>
        <v>0</v>
      </c>
      <c r="C19" s="211">
        <f>+Budget!D17</f>
        <v>0</v>
      </c>
      <c r="D19" s="211">
        <f>+Budget!N17</f>
        <v>0</v>
      </c>
      <c r="E19" s="55">
        <f t="shared" si="2"/>
        <v>0</v>
      </c>
      <c r="F19" s="55">
        <f t="shared" si="3"/>
        <v>0</v>
      </c>
      <c r="G19" s="55">
        <f t="shared" si="4"/>
        <v>0</v>
      </c>
      <c r="H19" s="55">
        <f t="shared" si="5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 t="shared" si="6"/>
        <v>0</v>
      </c>
      <c r="U19" s="166">
        <f t="shared" si="1"/>
        <v>0</v>
      </c>
      <c r="V19" s="166">
        <f t="shared" si="1"/>
        <v>0</v>
      </c>
      <c r="W19" s="166">
        <f t="shared" si="1"/>
        <v>0</v>
      </c>
      <c r="X19" s="166">
        <f t="shared" si="1"/>
        <v>0</v>
      </c>
      <c r="Y19" s="166">
        <f t="shared" si="1"/>
        <v>0</v>
      </c>
      <c r="Z19" s="166">
        <f t="shared" si="1"/>
        <v>0</v>
      </c>
      <c r="AA19" s="166">
        <f t="shared" si="1"/>
        <v>0</v>
      </c>
      <c r="AB19" s="166">
        <f t="shared" si="1"/>
        <v>0</v>
      </c>
      <c r="AC19" s="166">
        <f t="shared" si="1"/>
        <v>0</v>
      </c>
    </row>
    <row r="20" spans="1:29" ht="16" customHeight="1" x14ac:dyDescent="0.3">
      <c r="A20" s="197" t="str">
        <f>+Budget!B18</f>
        <v>Volunteers:</v>
      </c>
      <c r="B20" s="207">
        <f>+Budget!C18</f>
        <v>0</v>
      </c>
      <c r="C20" s="211">
        <f>+Budget!D18</f>
        <v>0</v>
      </c>
      <c r="D20" s="211">
        <f>+Budget!N18</f>
        <v>0</v>
      </c>
      <c r="E20" s="55">
        <f t="shared" si="2"/>
        <v>0</v>
      </c>
      <c r="F20" s="55">
        <f t="shared" si="3"/>
        <v>0</v>
      </c>
      <c r="G20" s="55">
        <f t="shared" si="4"/>
        <v>0</v>
      </c>
      <c r="H20" s="55">
        <f t="shared" si="5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 t="shared" si="6"/>
        <v>0</v>
      </c>
      <c r="U20" s="166">
        <f t="shared" si="1"/>
        <v>0</v>
      </c>
      <c r="V20" s="166">
        <f t="shared" si="1"/>
        <v>0</v>
      </c>
      <c r="W20" s="166">
        <f t="shared" si="1"/>
        <v>0</v>
      </c>
      <c r="X20" s="166">
        <f t="shared" si="1"/>
        <v>0</v>
      </c>
      <c r="Y20" s="166">
        <f t="shared" si="1"/>
        <v>0</v>
      </c>
      <c r="Z20" s="166">
        <f t="shared" si="1"/>
        <v>0</v>
      </c>
      <c r="AA20" s="166">
        <f t="shared" si="1"/>
        <v>0</v>
      </c>
      <c r="AB20" s="166">
        <f t="shared" si="1"/>
        <v>0</v>
      </c>
      <c r="AC20" s="166">
        <f t="shared" si="1"/>
        <v>0</v>
      </c>
    </row>
    <row r="21" spans="1:29" ht="16" customHeight="1" x14ac:dyDescent="0.3">
      <c r="A21" s="197"/>
      <c r="B21" s="207">
        <f>+Budget!C19</f>
        <v>0</v>
      </c>
      <c r="C21" s="211">
        <f>+Budget!D19</f>
        <v>0</v>
      </c>
      <c r="D21" s="211">
        <f>+Budget!N19</f>
        <v>0</v>
      </c>
      <c r="E21" s="55">
        <f>+G21</f>
        <v>0</v>
      </c>
      <c r="F21" s="55">
        <f>+H21</f>
        <v>0</v>
      </c>
      <c r="G21" s="55">
        <f>SUM(I21+K21+M21+O21+Q21)</f>
        <v>0</v>
      </c>
      <c r="H21" s="55">
        <f>SUM(J21+L21+N21+P21+R21)</f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 t="shared" si="6"/>
        <v>0</v>
      </c>
      <c r="U21" s="166">
        <f t="shared" si="1"/>
        <v>0</v>
      </c>
      <c r="V21" s="166">
        <f t="shared" si="1"/>
        <v>0</v>
      </c>
      <c r="W21" s="166">
        <f t="shared" si="1"/>
        <v>0</v>
      </c>
      <c r="X21" s="166">
        <f t="shared" si="1"/>
        <v>0</v>
      </c>
      <c r="Y21" s="166">
        <f t="shared" si="1"/>
        <v>0</v>
      </c>
      <c r="Z21" s="166">
        <f t="shared" si="1"/>
        <v>0</v>
      </c>
      <c r="AA21" s="166">
        <f t="shared" si="1"/>
        <v>0</v>
      </c>
      <c r="AB21" s="166">
        <f t="shared" si="1"/>
        <v>0</v>
      </c>
      <c r="AC21" s="166">
        <f t="shared" si="1"/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>SUM(C13:C21)</f>
        <v>0</v>
      </c>
      <c r="D22" s="212">
        <f>SUM(D13:D21)</f>
        <v>0</v>
      </c>
      <c r="E22" s="109">
        <f t="shared" ref="E22:J22" si="7">SUM(E13:E21)</f>
        <v>0</v>
      </c>
      <c r="F22" s="109">
        <f t="shared" si="7"/>
        <v>0</v>
      </c>
      <c r="G22" s="112">
        <f t="shared" si="7"/>
        <v>0</v>
      </c>
      <c r="H22" s="112">
        <f t="shared" si="7"/>
        <v>0</v>
      </c>
      <c r="I22" s="130">
        <f t="shared" si="7"/>
        <v>0</v>
      </c>
      <c r="J22" s="130">
        <f t="shared" si="7"/>
        <v>0</v>
      </c>
      <c r="K22" s="130">
        <f>SUM(K13:K21)</f>
        <v>0</v>
      </c>
      <c r="L22" s="130">
        <f t="shared" ref="L22:R22" si="8">SUM(L13:L21)</f>
        <v>0</v>
      </c>
      <c r="M22" s="130">
        <f t="shared" si="8"/>
        <v>0</v>
      </c>
      <c r="N22" s="130">
        <f t="shared" si="8"/>
        <v>0</v>
      </c>
      <c r="O22" s="130">
        <f t="shared" si="8"/>
        <v>0</v>
      </c>
      <c r="P22" s="130">
        <f t="shared" si="8"/>
        <v>0</v>
      </c>
      <c r="Q22" s="130">
        <f t="shared" si="8"/>
        <v>0</v>
      </c>
      <c r="R22" s="130">
        <f t="shared" si="8"/>
        <v>0</v>
      </c>
    </row>
    <row r="23" spans="1:29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29" ht="16" customHeight="1" x14ac:dyDescent="0.3">
      <c r="A24" s="199" t="str">
        <f>+Budget!L22</f>
        <v>Travel/Mileage</v>
      </c>
      <c r="B24" s="196"/>
      <c r="C24" s="211">
        <f>+Budget!D22</f>
        <v>0</v>
      </c>
      <c r="D24" s="211">
        <f>+Budget!N22</f>
        <v>0</v>
      </c>
      <c r="E24" s="55">
        <f t="shared" ref="E24:F26" si="9">+G24</f>
        <v>0</v>
      </c>
      <c r="F24" s="55">
        <f t="shared" si="9"/>
        <v>0</v>
      </c>
      <c r="G24" s="55">
        <f t="shared" ref="G24:H26" si="10">SUM(I24+K24+M24+O24+Q24)</f>
        <v>0</v>
      </c>
      <c r="H24" s="55">
        <f t="shared" si="10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 t="shared" ref="T24:AC26" si="11">+I24</f>
        <v>0</v>
      </c>
      <c r="U24" s="166">
        <f t="shared" si="11"/>
        <v>0</v>
      </c>
      <c r="V24" s="166">
        <f t="shared" si="11"/>
        <v>0</v>
      </c>
      <c r="W24" s="166">
        <f t="shared" si="11"/>
        <v>0</v>
      </c>
      <c r="X24" s="166">
        <f t="shared" si="11"/>
        <v>0</v>
      </c>
      <c r="Y24" s="166">
        <f t="shared" si="11"/>
        <v>0</v>
      </c>
      <c r="Z24" s="166">
        <f t="shared" si="11"/>
        <v>0</v>
      </c>
      <c r="AA24" s="166">
        <f t="shared" si="11"/>
        <v>0</v>
      </c>
      <c r="AB24" s="166">
        <f t="shared" si="11"/>
        <v>0</v>
      </c>
      <c r="AC24" s="166">
        <f t="shared" si="11"/>
        <v>0</v>
      </c>
    </row>
    <row r="25" spans="1:29" ht="16" customHeight="1" x14ac:dyDescent="0.3">
      <c r="A25" s="199" t="str">
        <f>+Budget!L23</f>
        <v>Training</v>
      </c>
      <c r="B25" s="194"/>
      <c r="C25" s="211">
        <f>+Budget!D23</f>
        <v>0</v>
      </c>
      <c r="D25" s="211">
        <f>+Budget!N23</f>
        <v>0</v>
      </c>
      <c r="E25" s="55">
        <f t="shared" si="9"/>
        <v>0</v>
      </c>
      <c r="F25" s="55">
        <f t="shared" si="9"/>
        <v>0</v>
      </c>
      <c r="G25" s="55">
        <f t="shared" si="10"/>
        <v>0</v>
      </c>
      <c r="H25" s="55">
        <f t="shared" si="10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 t="shared" si="11"/>
        <v>0</v>
      </c>
      <c r="U25" s="166">
        <f t="shared" si="11"/>
        <v>0</v>
      </c>
      <c r="V25" s="166">
        <f t="shared" si="11"/>
        <v>0</v>
      </c>
      <c r="W25" s="166">
        <f t="shared" si="11"/>
        <v>0</v>
      </c>
      <c r="X25" s="166">
        <f t="shared" si="11"/>
        <v>0</v>
      </c>
      <c r="Y25" s="166">
        <f t="shared" si="11"/>
        <v>0</v>
      </c>
      <c r="Z25" s="166">
        <f t="shared" si="11"/>
        <v>0</v>
      </c>
      <c r="AA25" s="166">
        <f t="shared" si="11"/>
        <v>0</v>
      </c>
      <c r="AB25" s="166">
        <f t="shared" si="11"/>
        <v>0</v>
      </c>
      <c r="AC25" s="166">
        <f t="shared" si="11"/>
        <v>0</v>
      </c>
    </row>
    <row r="26" spans="1:29" ht="16" customHeight="1" x14ac:dyDescent="0.3">
      <c r="A26" s="199">
        <f>+Budget!L24</f>
        <v>0</v>
      </c>
      <c r="B26" s="71"/>
      <c r="C26" s="211">
        <f>+Budget!D24</f>
        <v>0</v>
      </c>
      <c r="D26" s="211">
        <f>+Budget!N24</f>
        <v>0</v>
      </c>
      <c r="E26" s="55">
        <f t="shared" si="9"/>
        <v>0</v>
      </c>
      <c r="F26" s="55">
        <f t="shared" si="9"/>
        <v>0</v>
      </c>
      <c r="G26" s="55">
        <f t="shared" si="10"/>
        <v>0</v>
      </c>
      <c r="H26" s="55">
        <f t="shared" si="10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 t="shared" si="11"/>
        <v>0</v>
      </c>
      <c r="U26" s="166">
        <f t="shared" si="11"/>
        <v>0</v>
      </c>
      <c r="V26" s="166">
        <f t="shared" si="11"/>
        <v>0</v>
      </c>
      <c r="W26" s="166">
        <f t="shared" si="11"/>
        <v>0</v>
      </c>
      <c r="X26" s="166">
        <f t="shared" si="11"/>
        <v>0</v>
      </c>
      <c r="Y26" s="166">
        <f t="shared" si="11"/>
        <v>0</v>
      </c>
      <c r="Z26" s="166">
        <f t="shared" si="11"/>
        <v>0</v>
      </c>
      <c r="AA26" s="166">
        <f t="shared" si="11"/>
        <v>0</v>
      </c>
      <c r="AB26" s="166">
        <f t="shared" si="11"/>
        <v>0</v>
      </c>
      <c r="AC26" s="166">
        <f t="shared" si="11"/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>SUM(C24:C26)</f>
        <v>0</v>
      </c>
      <c r="D27" s="215">
        <f>SUM(D24:D26)</f>
        <v>0</v>
      </c>
      <c r="E27" s="111">
        <f t="shared" ref="E27:R27" si="12">SUM(E24:E26)</f>
        <v>0</v>
      </c>
      <c r="F27" s="111">
        <f t="shared" si="12"/>
        <v>0</v>
      </c>
      <c r="G27" s="111">
        <f t="shared" si="12"/>
        <v>0</v>
      </c>
      <c r="H27" s="186">
        <f t="shared" si="12"/>
        <v>0</v>
      </c>
      <c r="I27" s="130">
        <f t="shared" si="12"/>
        <v>0</v>
      </c>
      <c r="J27" s="130">
        <f t="shared" si="12"/>
        <v>0</v>
      </c>
      <c r="K27" s="130">
        <f t="shared" si="12"/>
        <v>0</v>
      </c>
      <c r="L27" s="130">
        <f t="shared" si="12"/>
        <v>0</v>
      </c>
      <c r="M27" s="130">
        <f t="shared" si="12"/>
        <v>0</v>
      </c>
      <c r="N27" s="130">
        <f t="shared" si="12"/>
        <v>0</v>
      </c>
      <c r="O27" s="130">
        <f t="shared" si="12"/>
        <v>0</v>
      </c>
      <c r="P27" s="130">
        <f t="shared" si="12"/>
        <v>0</v>
      </c>
      <c r="Q27" s="130">
        <f t="shared" si="12"/>
        <v>0</v>
      </c>
      <c r="R27" s="130">
        <f t="shared" si="12"/>
        <v>0</v>
      </c>
    </row>
    <row r="28" spans="1:29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</row>
    <row r="29" spans="1:29" ht="16" customHeight="1" x14ac:dyDescent="0.3">
      <c r="A29" s="305" t="str">
        <f>+Budget!L27</f>
        <v xml:space="preserve"> Equipment</v>
      </c>
      <c r="B29" s="71"/>
      <c r="C29" s="211">
        <f>+Budget!D27</f>
        <v>0</v>
      </c>
      <c r="D29" s="211">
        <f>+Budget!N27</f>
        <v>0</v>
      </c>
      <c r="E29" s="55">
        <f>+G29</f>
        <v>0</v>
      </c>
      <c r="F29" s="55">
        <f>+H29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 t="shared" ref="T29:AC30" si="13">+I29</f>
        <v>0</v>
      </c>
      <c r="U29" s="166">
        <f t="shared" si="13"/>
        <v>0</v>
      </c>
      <c r="V29" s="166">
        <f t="shared" si="13"/>
        <v>0</v>
      </c>
      <c r="W29" s="166">
        <f t="shared" si="13"/>
        <v>0</v>
      </c>
      <c r="X29" s="166">
        <f t="shared" si="13"/>
        <v>0</v>
      </c>
      <c r="Y29" s="166">
        <f t="shared" si="13"/>
        <v>0</v>
      </c>
      <c r="Z29" s="166">
        <f t="shared" si="13"/>
        <v>0</v>
      </c>
      <c r="AA29" s="166">
        <f t="shared" si="13"/>
        <v>0</v>
      </c>
      <c r="AB29" s="166">
        <f t="shared" si="13"/>
        <v>0</v>
      </c>
      <c r="AC29" s="166">
        <f t="shared" si="13"/>
        <v>0</v>
      </c>
    </row>
    <row r="30" spans="1:29" ht="16" customHeight="1" x14ac:dyDescent="0.3">
      <c r="A30" s="305">
        <f>+Budget!L28</f>
        <v>0</v>
      </c>
      <c r="B30" s="71"/>
      <c r="C30" s="211">
        <f>+Budget!D28</f>
        <v>0</v>
      </c>
      <c r="D30" s="211">
        <f>+Budget!N28</f>
        <v>0</v>
      </c>
      <c r="E30" s="55">
        <f>+G30</f>
        <v>0</v>
      </c>
      <c r="F30" s="55">
        <f>+H30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 t="shared" si="13"/>
        <v>0</v>
      </c>
      <c r="U30" s="166">
        <f t="shared" si="13"/>
        <v>0</v>
      </c>
      <c r="V30" s="166">
        <f t="shared" si="13"/>
        <v>0</v>
      </c>
      <c r="W30" s="166">
        <f t="shared" si="13"/>
        <v>0</v>
      </c>
      <c r="X30" s="166">
        <f t="shared" si="13"/>
        <v>0</v>
      </c>
      <c r="Y30" s="166">
        <f t="shared" si="13"/>
        <v>0</v>
      </c>
      <c r="Z30" s="166">
        <f t="shared" si="13"/>
        <v>0</v>
      </c>
      <c r="AA30" s="166">
        <f t="shared" si="13"/>
        <v>0</v>
      </c>
      <c r="AB30" s="166">
        <f t="shared" si="13"/>
        <v>0</v>
      </c>
      <c r="AC30" s="166">
        <f t="shared" si="13"/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>SUM(C29:C30)</f>
        <v>0</v>
      </c>
      <c r="D31" s="212">
        <f>SUM(D29:D30)</f>
        <v>0</v>
      </c>
      <c r="E31" s="109">
        <f t="shared" ref="E31:R31" si="14">SUM(E29:E30)</f>
        <v>0</v>
      </c>
      <c r="F31" s="109">
        <f t="shared" si="14"/>
        <v>0</v>
      </c>
      <c r="G31" s="109">
        <f t="shared" si="14"/>
        <v>0</v>
      </c>
      <c r="H31" s="112">
        <f t="shared" si="14"/>
        <v>0</v>
      </c>
      <c r="I31" s="141">
        <f t="shared" si="14"/>
        <v>0</v>
      </c>
      <c r="J31" s="141">
        <f t="shared" si="14"/>
        <v>0</v>
      </c>
      <c r="K31" s="141">
        <f t="shared" si="14"/>
        <v>0</v>
      </c>
      <c r="L31" s="141">
        <f t="shared" si="14"/>
        <v>0</v>
      </c>
      <c r="M31" s="141">
        <f t="shared" si="14"/>
        <v>0</v>
      </c>
      <c r="N31" s="141">
        <f t="shared" si="14"/>
        <v>0</v>
      </c>
      <c r="O31" s="141">
        <f t="shared" si="14"/>
        <v>0</v>
      </c>
      <c r="P31" s="141">
        <f t="shared" si="14"/>
        <v>0</v>
      </c>
      <c r="Q31" s="141">
        <f t="shared" si="14"/>
        <v>0</v>
      </c>
      <c r="R31" s="141">
        <f t="shared" si="14"/>
        <v>0</v>
      </c>
    </row>
    <row r="32" spans="1:29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</row>
    <row r="33" spans="1:29" ht="16" customHeight="1" x14ac:dyDescent="0.3">
      <c r="A33" s="305" t="str">
        <f>+Budget!L31</f>
        <v>Congregate or HDM Meals</v>
      </c>
      <c r="B33" s="71"/>
      <c r="C33" s="211">
        <f>+Budget!D31</f>
        <v>0</v>
      </c>
      <c r="D33" s="211">
        <f>+Budget!N31</f>
        <v>0</v>
      </c>
      <c r="E33" s="55">
        <f>+G33</f>
        <v>0</v>
      </c>
      <c r="F33" s="55">
        <f>+H33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 t="shared" ref="T33:AC34" si="15">+I33</f>
        <v>0</v>
      </c>
      <c r="U33" s="166">
        <f t="shared" si="15"/>
        <v>0</v>
      </c>
      <c r="V33" s="166">
        <f t="shared" si="15"/>
        <v>0</v>
      </c>
      <c r="W33" s="166">
        <f t="shared" si="15"/>
        <v>0</v>
      </c>
      <c r="X33" s="166">
        <f t="shared" si="15"/>
        <v>0</v>
      </c>
      <c r="Y33" s="166">
        <f t="shared" si="15"/>
        <v>0</v>
      </c>
      <c r="Z33" s="166">
        <f t="shared" si="15"/>
        <v>0</v>
      </c>
      <c r="AA33" s="166">
        <f t="shared" si="15"/>
        <v>0</v>
      </c>
      <c r="AB33" s="166">
        <f t="shared" si="15"/>
        <v>0</v>
      </c>
      <c r="AC33" s="166">
        <f t="shared" si="15"/>
        <v>0</v>
      </c>
    </row>
    <row r="34" spans="1:29" ht="16" customHeight="1" x14ac:dyDescent="0.3">
      <c r="A34" s="305" t="str">
        <f>+Budget!L32</f>
        <v>Food Share Delivery Cost</v>
      </c>
      <c r="B34" s="71"/>
      <c r="C34" s="211">
        <f>+Budget!D32</f>
        <v>0</v>
      </c>
      <c r="D34" s="211">
        <f>+Budget!N32</f>
        <v>0</v>
      </c>
      <c r="E34" s="55">
        <f>+G34</f>
        <v>0</v>
      </c>
      <c r="F34" s="55">
        <f>+H34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 t="shared" si="15"/>
        <v>0</v>
      </c>
      <c r="U34" s="166">
        <f t="shared" si="15"/>
        <v>0</v>
      </c>
      <c r="V34" s="166">
        <f t="shared" si="15"/>
        <v>0</v>
      </c>
      <c r="W34" s="166">
        <f t="shared" si="15"/>
        <v>0</v>
      </c>
      <c r="X34" s="166">
        <f t="shared" si="15"/>
        <v>0</v>
      </c>
      <c r="Y34" s="166">
        <f t="shared" si="15"/>
        <v>0</v>
      </c>
      <c r="Z34" s="166">
        <f t="shared" si="15"/>
        <v>0</v>
      </c>
      <c r="AA34" s="166">
        <f t="shared" si="15"/>
        <v>0</v>
      </c>
      <c r="AB34" s="166">
        <f t="shared" si="15"/>
        <v>0</v>
      </c>
      <c r="AC34" s="166">
        <f t="shared" si="15"/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>SUM(C33:C34)</f>
        <v>0</v>
      </c>
      <c r="D35" s="212">
        <f>SUM(D33:D34)</f>
        <v>0</v>
      </c>
      <c r="E35" s="112">
        <f t="shared" ref="E35:R35" si="16">SUM(E33:E34)</f>
        <v>0</v>
      </c>
      <c r="F35" s="112">
        <f t="shared" si="16"/>
        <v>0</v>
      </c>
      <c r="G35" s="112">
        <f t="shared" si="16"/>
        <v>0</v>
      </c>
      <c r="H35" s="112">
        <f t="shared" si="16"/>
        <v>0</v>
      </c>
      <c r="I35" s="130">
        <f t="shared" si="16"/>
        <v>0</v>
      </c>
      <c r="J35" s="130">
        <f t="shared" si="16"/>
        <v>0</v>
      </c>
      <c r="K35" s="130">
        <f t="shared" si="16"/>
        <v>0</v>
      </c>
      <c r="L35" s="130">
        <f t="shared" si="16"/>
        <v>0</v>
      </c>
      <c r="M35" s="130">
        <f t="shared" si="16"/>
        <v>0</v>
      </c>
      <c r="N35" s="130">
        <f t="shared" si="16"/>
        <v>0</v>
      </c>
      <c r="O35" s="130">
        <f t="shared" si="16"/>
        <v>0</v>
      </c>
      <c r="P35" s="130">
        <f t="shared" si="16"/>
        <v>0</v>
      </c>
      <c r="Q35" s="130">
        <f t="shared" si="16"/>
        <v>0</v>
      </c>
      <c r="R35" s="130">
        <f t="shared" si="16"/>
        <v>0</v>
      </c>
    </row>
    <row r="36" spans="1:29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</row>
    <row r="37" spans="1:29" ht="16" customHeight="1" x14ac:dyDescent="0.3">
      <c r="A37" s="305" t="str">
        <f>+Budget!L35</f>
        <v xml:space="preserve">Food Cost </v>
      </c>
      <c r="B37" s="69"/>
      <c r="C37" s="211">
        <f>+Budget!D35</f>
        <v>0</v>
      </c>
      <c r="D37" s="211">
        <f>+Budget!N35</f>
        <v>0</v>
      </c>
      <c r="E37" s="55">
        <f>+G37</f>
        <v>0</v>
      </c>
      <c r="F37" s="55">
        <f>+H37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 t="shared" ref="T37:AC37" si="17">+I37</f>
        <v>0</v>
      </c>
      <c r="U37" s="166">
        <f t="shared" si="17"/>
        <v>0</v>
      </c>
      <c r="V37" s="166">
        <f t="shared" si="17"/>
        <v>0</v>
      </c>
      <c r="W37" s="166">
        <f t="shared" si="17"/>
        <v>0</v>
      </c>
      <c r="X37" s="166">
        <f t="shared" si="17"/>
        <v>0</v>
      </c>
      <c r="Y37" s="166">
        <f t="shared" si="17"/>
        <v>0</v>
      </c>
      <c r="Z37" s="166">
        <f t="shared" si="17"/>
        <v>0</v>
      </c>
      <c r="AA37" s="166">
        <f t="shared" si="17"/>
        <v>0</v>
      </c>
      <c r="AB37" s="166">
        <f t="shared" si="17"/>
        <v>0</v>
      </c>
      <c r="AC37" s="166">
        <f t="shared" si="17"/>
        <v>0</v>
      </c>
    </row>
    <row r="38" spans="1:29" s="136" customFormat="1" ht="19.5" customHeight="1" thickBot="1" x14ac:dyDescent="0.35">
      <c r="A38" s="655" t="s">
        <v>16</v>
      </c>
      <c r="B38" s="656"/>
      <c r="C38" s="212">
        <f>+C37</f>
        <v>0</v>
      </c>
      <c r="D38" s="212">
        <f>+D37</f>
        <v>0</v>
      </c>
      <c r="E38" s="112">
        <f t="shared" ref="E38:R38" si="18">SUM(E37:E37)</f>
        <v>0</v>
      </c>
      <c r="F38" s="112">
        <f t="shared" si="18"/>
        <v>0</v>
      </c>
      <c r="G38" s="112">
        <f t="shared" si="18"/>
        <v>0</v>
      </c>
      <c r="H38" s="112">
        <f t="shared" si="18"/>
        <v>0</v>
      </c>
      <c r="I38" s="130">
        <f t="shared" si="18"/>
        <v>0</v>
      </c>
      <c r="J38" s="130">
        <f t="shared" si="18"/>
        <v>0</v>
      </c>
      <c r="K38" s="130">
        <f t="shared" si="18"/>
        <v>0</v>
      </c>
      <c r="L38" s="130">
        <f t="shared" si="18"/>
        <v>0</v>
      </c>
      <c r="M38" s="130">
        <f t="shared" si="18"/>
        <v>0</v>
      </c>
      <c r="N38" s="130">
        <f t="shared" si="18"/>
        <v>0</v>
      </c>
      <c r="O38" s="130">
        <f t="shared" si="18"/>
        <v>0</v>
      </c>
      <c r="P38" s="130">
        <f t="shared" si="18"/>
        <v>0</v>
      </c>
      <c r="Q38" s="130">
        <f t="shared" si="18"/>
        <v>0</v>
      </c>
      <c r="R38" s="130">
        <f t="shared" si="18"/>
        <v>0</v>
      </c>
    </row>
    <row r="39" spans="1:29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</row>
    <row r="40" spans="1:29" ht="16" customHeight="1" x14ac:dyDescent="0.3">
      <c r="A40" s="305" t="str">
        <f>+Budget!L38</f>
        <v>Supplies:Non food(Bags,liners etc)</v>
      </c>
      <c r="B40" s="72"/>
      <c r="C40" s="211">
        <f>+Budget!D38</f>
        <v>0</v>
      </c>
      <c r="D40" s="211">
        <f>+Budget!N38</f>
        <v>0</v>
      </c>
      <c r="E40" s="75">
        <f t="shared" ref="E40:E49" si="19">+G40</f>
        <v>0</v>
      </c>
      <c r="F40" s="55">
        <f t="shared" ref="F40:F49" si="20">+H40</f>
        <v>0</v>
      </c>
      <c r="G40" s="55">
        <f t="shared" ref="G40:G49" si="21">SUM(I40+K40+M40+O40+Q40)</f>
        <v>0</v>
      </c>
      <c r="H40" s="55">
        <f t="shared" ref="H40:H49" si="22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 t="shared" ref="T40:AC49" si="23">+I40</f>
        <v>0</v>
      </c>
      <c r="U40" s="166">
        <f t="shared" si="23"/>
        <v>0</v>
      </c>
      <c r="V40" s="166">
        <f t="shared" si="23"/>
        <v>0</v>
      </c>
      <c r="W40" s="166">
        <f t="shared" si="23"/>
        <v>0</v>
      </c>
      <c r="X40" s="166">
        <f t="shared" si="23"/>
        <v>0</v>
      </c>
      <c r="Y40" s="166">
        <f t="shared" si="23"/>
        <v>0</v>
      </c>
      <c r="Z40" s="166">
        <f t="shared" si="23"/>
        <v>0</v>
      </c>
      <c r="AA40" s="166">
        <f t="shared" si="23"/>
        <v>0</v>
      </c>
      <c r="AB40" s="166">
        <f t="shared" si="23"/>
        <v>0</v>
      </c>
      <c r="AC40" s="166">
        <f t="shared" si="23"/>
        <v>0</v>
      </c>
    </row>
    <row r="41" spans="1:29" ht="16" customHeight="1" x14ac:dyDescent="0.3">
      <c r="A41" s="305" t="str">
        <f>+Budget!L39</f>
        <v>Health permit</v>
      </c>
      <c r="B41" s="72"/>
      <c r="C41" s="211">
        <f>+Budget!D39</f>
        <v>0</v>
      </c>
      <c r="D41" s="211">
        <f>+Budget!N39</f>
        <v>0</v>
      </c>
      <c r="E41" s="55">
        <f t="shared" si="19"/>
        <v>0</v>
      </c>
      <c r="F41" s="55">
        <f t="shared" si="20"/>
        <v>0</v>
      </c>
      <c r="G41" s="55">
        <f t="shared" si="21"/>
        <v>0</v>
      </c>
      <c r="H41" s="55">
        <f t="shared" si="22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 t="shared" si="23"/>
        <v>0</v>
      </c>
      <c r="U41" s="166">
        <f t="shared" si="23"/>
        <v>0</v>
      </c>
      <c r="V41" s="166">
        <f t="shared" si="23"/>
        <v>0</v>
      </c>
      <c r="W41" s="166">
        <f t="shared" si="23"/>
        <v>0</v>
      </c>
      <c r="X41" s="166">
        <f t="shared" si="23"/>
        <v>0</v>
      </c>
      <c r="Y41" s="166">
        <f t="shared" si="23"/>
        <v>0</v>
      </c>
      <c r="Z41" s="166">
        <f t="shared" si="23"/>
        <v>0</v>
      </c>
      <c r="AA41" s="166">
        <f t="shared" si="23"/>
        <v>0</v>
      </c>
      <c r="AB41" s="166">
        <f t="shared" si="23"/>
        <v>0</v>
      </c>
      <c r="AC41" s="166">
        <f t="shared" si="23"/>
        <v>0</v>
      </c>
    </row>
    <row r="42" spans="1:29" ht="16" customHeight="1" x14ac:dyDescent="0.3">
      <c r="A42" s="305" t="str">
        <f>+Budget!L40</f>
        <v>Rent</v>
      </c>
      <c r="B42" s="72"/>
      <c r="C42" s="211">
        <f>+Budget!D40</f>
        <v>0</v>
      </c>
      <c r="D42" s="211">
        <f>+Budget!N40</f>
        <v>0</v>
      </c>
      <c r="E42" s="55">
        <f t="shared" si="19"/>
        <v>0</v>
      </c>
      <c r="F42" s="55">
        <f t="shared" si="20"/>
        <v>0</v>
      </c>
      <c r="G42" s="55">
        <f t="shared" si="21"/>
        <v>0</v>
      </c>
      <c r="H42" s="55">
        <f t="shared" si="22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 t="shared" si="23"/>
        <v>0</v>
      </c>
      <c r="U42" s="166">
        <f t="shared" si="23"/>
        <v>0</v>
      </c>
      <c r="V42" s="166">
        <f t="shared" si="23"/>
        <v>0</v>
      </c>
      <c r="W42" s="166">
        <f t="shared" si="23"/>
        <v>0</v>
      </c>
      <c r="X42" s="166">
        <f t="shared" si="23"/>
        <v>0</v>
      </c>
      <c r="Y42" s="166">
        <f t="shared" si="23"/>
        <v>0</v>
      </c>
      <c r="Z42" s="166">
        <f t="shared" si="23"/>
        <v>0</v>
      </c>
      <c r="AA42" s="166">
        <f t="shared" si="23"/>
        <v>0</v>
      </c>
      <c r="AB42" s="166">
        <f t="shared" si="23"/>
        <v>0</v>
      </c>
      <c r="AC42" s="166">
        <f t="shared" si="23"/>
        <v>0</v>
      </c>
    </row>
    <row r="43" spans="1:29" ht="16" customHeight="1" x14ac:dyDescent="0.3">
      <c r="A43" s="305" t="str">
        <f>+Budget!L41</f>
        <v>Program Publicity</v>
      </c>
      <c r="B43" s="72"/>
      <c r="C43" s="211">
        <f>+Budget!D41</f>
        <v>0</v>
      </c>
      <c r="D43" s="211">
        <f>+Budget!N41</f>
        <v>0</v>
      </c>
      <c r="E43" s="55">
        <f t="shared" si="19"/>
        <v>0</v>
      </c>
      <c r="F43" s="55">
        <f t="shared" si="20"/>
        <v>0</v>
      </c>
      <c r="G43" s="55">
        <f t="shared" si="21"/>
        <v>0</v>
      </c>
      <c r="H43" s="55">
        <f t="shared" si="22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 t="shared" si="23"/>
        <v>0</v>
      </c>
      <c r="U43" s="166">
        <f t="shared" si="23"/>
        <v>0</v>
      </c>
      <c r="V43" s="166">
        <f t="shared" si="23"/>
        <v>0</v>
      </c>
      <c r="W43" s="166">
        <f t="shared" si="23"/>
        <v>0</v>
      </c>
      <c r="X43" s="166">
        <f t="shared" si="23"/>
        <v>0</v>
      </c>
      <c r="Y43" s="166">
        <f t="shared" si="23"/>
        <v>0</v>
      </c>
      <c r="Z43" s="166">
        <f t="shared" si="23"/>
        <v>0</v>
      </c>
      <c r="AA43" s="166">
        <f t="shared" si="23"/>
        <v>0</v>
      </c>
      <c r="AB43" s="166">
        <f t="shared" si="23"/>
        <v>0</v>
      </c>
      <c r="AC43" s="166">
        <f t="shared" si="23"/>
        <v>0</v>
      </c>
    </row>
    <row r="44" spans="1:29" ht="16" customHeight="1" x14ac:dyDescent="0.3">
      <c r="A44" s="305" t="str">
        <f>+Budget!L42</f>
        <v>Other</v>
      </c>
      <c r="B44" s="234"/>
      <c r="C44" s="211">
        <f>+Budget!D42</f>
        <v>0</v>
      </c>
      <c r="D44" s="211">
        <f>+Budget!N42</f>
        <v>0</v>
      </c>
      <c r="E44" s="55">
        <f t="shared" ref="E44:F48" si="24">+G44</f>
        <v>0</v>
      </c>
      <c r="F44" s="55">
        <f t="shared" si="24"/>
        <v>0</v>
      </c>
      <c r="G44" s="55">
        <f t="shared" ref="G44:H48" si="25">SUM(I44+K44+M44+O44+Q44)</f>
        <v>0</v>
      </c>
      <c r="H44" s="55">
        <f t="shared" si="2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 t="shared" si="23"/>
        <v>0</v>
      </c>
      <c r="U44" s="166">
        <f t="shared" si="23"/>
        <v>0</v>
      </c>
      <c r="V44" s="166">
        <f t="shared" si="23"/>
        <v>0</v>
      </c>
      <c r="W44" s="166">
        <f t="shared" si="23"/>
        <v>0</v>
      </c>
      <c r="X44" s="166">
        <f t="shared" si="23"/>
        <v>0</v>
      </c>
      <c r="Y44" s="166">
        <f t="shared" si="23"/>
        <v>0</v>
      </c>
      <c r="Z44" s="166">
        <f t="shared" si="23"/>
        <v>0</v>
      </c>
      <c r="AA44" s="166">
        <f t="shared" si="23"/>
        <v>0</v>
      </c>
      <c r="AB44" s="166">
        <f t="shared" si="23"/>
        <v>0</v>
      </c>
      <c r="AC44" s="166">
        <f t="shared" si="23"/>
        <v>0</v>
      </c>
    </row>
    <row r="45" spans="1:29" ht="16" customHeight="1" x14ac:dyDescent="0.3">
      <c r="A45" s="305" t="str">
        <f>+Budget!L43</f>
        <v>Other</v>
      </c>
      <c r="B45" s="234"/>
      <c r="C45" s="211">
        <f>+Budget!D43</f>
        <v>0</v>
      </c>
      <c r="D45" s="211">
        <f>+Budget!N43</f>
        <v>0</v>
      </c>
      <c r="E45" s="55">
        <f t="shared" si="24"/>
        <v>0</v>
      </c>
      <c r="F45" s="55">
        <f t="shared" si="24"/>
        <v>0</v>
      </c>
      <c r="G45" s="55">
        <f t="shared" si="25"/>
        <v>0</v>
      </c>
      <c r="H45" s="55">
        <f t="shared" si="2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 t="shared" si="23"/>
        <v>0</v>
      </c>
      <c r="U45" s="166">
        <f t="shared" si="23"/>
        <v>0</v>
      </c>
      <c r="V45" s="166">
        <f t="shared" si="23"/>
        <v>0</v>
      </c>
      <c r="W45" s="166">
        <f t="shared" si="23"/>
        <v>0</v>
      </c>
      <c r="X45" s="166">
        <f t="shared" si="23"/>
        <v>0</v>
      </c>
      <c r="Y45" s="166">
        <f t="shared" si="23"/>
        <v>0</v>
      </c>
      <c r="Z45" s="166">
        <f t="shared" si="23"/>
        <v>0</v>
      </c>
      <c r="AA45" s="166">
        <f t="shared" si="23"/>
        <v>0</v>
      </c>
      <c r="AB45" s="166">
        <f t="shared" si="23"/>
        <v>0</v>
      </c>
      <c r="AC45" s="166">
        <f t="shared" si="23"/>
        <v>0</v>
      </c>
    </row>
    <row r="46" spans="1:29" ht="16" customHeight="1" x14ac:dyDescent="0.3">
      <c r="A46" s="305" t="str">
        <f>+Budget!L44</f>
        <v>Indirect Costs (no more than 10% of grant funds)</v>
      </c>
      <c r="B46" s="234"/>
      <c r="C46" s="211">
        <f>+Budget!D44</f>
        <v>0</v>
      </c>
      <c r="D46" s="211">
        <f>+Budget!N44</f>
        <v>0</v>
      </c>
      <c r="E46" s="55">
        <f t="shared" si="24"/>
        <v>0</v>
      </c>
      <c r="F46" s="55">
        <f t="shared" si="24"/>
        <v>0</v>
      </c>
      <c r="G46" s="55">
        <f t="shared" si="25"/>
        <v>0</v>
      </c>
      <c r="H46" s="55">
        <f t="shared" si="2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 t="shared" si="23"/>
        <v>0</v>
      </c>
      <c r="U46" s="166">
        <f t="shared" si="23"/>
        <v>0</v>
      </c>
      <c r="V46" s="166">
        <f t="shared" si="23"/>
        <v>0</v>
      </c>
      <c r="W46" s="166">
        <f t="shared" si="23"/>
        <v>0</v>
      </c>
      <c r="X46" s="166">
        <f t="shared" si="23"/>
        <v>0</v>
      </c>
      <c r="Y46" s="166">
        <f t="shared" si="23"/>
        <v>0</v>
      </c>
      <c r="Z46" s="166">
        <f t="shared" si="23"/>
        <v>0</v>
      </c>
      <c r="AA46" s="166">
        <f t="shared" si="23"/>
        <v>0</v>
      </c>
      <c r="AB46" s="166">
        <f t="shared" si="23"/>
        <v>0</v>
      </c>
      <c r="AC46" s="166">
        <f t="shared" si="23"/>
        <v>0</v>
      </c>
    </row>
    <row r="47" spans="1:29" ht="16" customHeight="1" x14ac:dyDescent="0.3">
      <c r="A47" s="305">
        <f>+Budget!L45</f>
        <v>0</v>
      </c>
      <c r="B47" s="234"/>
      <c r="C47" s="211">
        <f>+Budget!D45</f>
        <v>0</v>
      </c>
      <c r="D47" s="211">
        <f>+Budget!N45</f>
        <v>0</v>
      </c>
      <c r="E47" s="55">
        <f t="shared" si="24"/>
        <v>0</v>
      </c>
      <c r="F47" s="55">
        <f t="shared" si="24"/>
        <v>0</v>
      </c>
      <c r="G47" s="55">
        <f t="shared" si="25"/>
        <v>0</v>
      </c>
      <c r="H47" s="55">
        <f t="shared" si="25"/>
        <v>0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 t="shared" si="23"/>
        <v>0</v>
      </c>
      <c r="U47" s="166">
        <f t="shared" si="23"/>
        <v>0</v>
      </c>
      <c r="V47" s="166">
        <f t="shared" si="23"/>
        <v>0</v>
      </c>
      <c r="W47" s="166">
        <f t="shared" si="23"/>
        <v>0</v>
      </c>
      <c r="X47" s="166">
        <f t="shared" si="23"/>
        <v>0</v>
      </c>
      <c r="Y47" s="166">
        <f t="shared" si="23"/>
        <v>0</v>
      </c>
      <c r="Z47" s="166">
        <f t="shared" si="23"/>
        <v>0</v>
      </c>
      <c r="AA47" s="166">
        <f t="shared" si="23"/>
        <v>0</v>
      </c>
      <c r="AB47" s="166">
        <f t="shared" si="23"/>
        <v>0</v>
      </c>
      <c r="AC47" s="166">
        <f t="shared" si="23"/>
        <v>0</v>
      </c>
    </row>
    <row r="48" spans="1:29" ht="16" customHeight="1" x14ac:dyDescent="0.3">
      <c r="A48" s="305">
        <f>+Budget!L46</f>
        <v>0</v>
      </c>
      <c r="B48" s="234"/>
      <c r="C48" s="211">
        <f>+Budget!D46</f>
        <v>0</v>
      </c>
      <c r="D48" s="211">
        <f>+Budget!N46</f>
        <v>0</v>
      </c>
      <c r="E48" s="55">
        <f t="shared" si="24"/>
        <v>0</v>
      </c>
      <c r="F48" s="55">
        <f t="shared" si="24"/>
        <v>0</v>
      </c>
      <c r="G48" s="55">
        <f t="shared" si="25"/>
        <v>0</v>
      </c>
      <c r="H48" s="55">
        <f t="shared" si="25"/>
        <v>0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 t="shared" si="23"/>
        <v>0</v>
      </c>
      <c r="U48" s="166">
        <f t="shared" si="23"/>
        <v>0</v>
      </c>
      <c r="V48" s="166">
        <f t="shared" si="23"/>
        <v>0</v>
      </c>
      <c r="W48" s="166">
        <f t="shared" si="23"/>
        <v>0</v>
      </c>
      <c r="X48" s="166">
        <f t="shared" si="23"/>
        <v>0</v>
      </c>
      <c r="Y48" s="166">
        <f t="shared" si="23"/>
        <v>0</v>
      </c>
      <c r="Z48" s="166">
        <f t="shared" si="23"/>
        <v>0</v>
      </c>
      <c r="AA48" s="166">
        <f t="shared" si="23"/>
        <v>0</v>
      </c>
      <c r="AB48" s="166">
        <f t="shared" si="23"/>
        <v>0</v>
      </c>
      <c r="AC48" s="166">
        <f t="shared" si="23"/>
        <v>0</v>
      </c>
    </row>
    <row r="49" spans="1:29" ht="16" customHeight="1" x14ac:dyDescent="0.3">
      <c r="A49" s="305">
        <f>+Budget!L47</f>
        <v>0</v>
      </c>
      <c r="B49" s="72"/>
      <c r="C49" s="211">
        <f>+Budget!D47</f>
        <v>0</v>
      </c>
      <c r="D49" s="211">
        <f>+Budget!N47</f>
        <v>0</v>
      </c>
      <c r="E49" s="55">
        <f t="shared" si="19"/>
        <v>0</v>
      </c>
      <c r="F49" s="55">
        <f t="shared" si="20"/>
        <v>0</v>
      </c>
      <c r="G49" s="55">
        <f t="shared" si="21"/>
        <v>0</v>
      </c>
      <c r="H49" s="55">
        <f t="shared" si="22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 t="shared" si="23"/>
        <v>0</v>
      </c>
      <c r="U49" s="166">
        <f t="shared" si="23"/>
        <v>0</v>
      </c>
      <c r="V49" s="166">
        <f t="shared" si="23"/>
        <v>0</v>
      </c>
      <c r="W49" s="166">
        <f t="shared" si="23"/>
        <v>0</v>
      </c>
      <c r="X49" s="166">
        <f t="shared" si="23"/>
        <v>0</v>
      </c>
      <c r="Y49" s="166">
        <f t="shared" si="23"/>
        <v>0</v>
      </c>
      <c r="Z49" s="166">
        <f t="shared" si="23"/>
        <v>0</v>
      </c>
      <c r="AA49" s="166">
        <f t="shared" si="23"/>
        <v>0</v>
      </c>
      <c r="AB49" s="166">
        <f t="shared" si="23"/>
        <v>0</v>
      </c>
      <c r="AC49" s="166">
        <f t="shared" si="23"/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26">SUM(C40:C49)</f>
        <v>0</v>
      </c>
      <c r="D50" s="217">
        <f t="shared" si="26"/>
        <v>0</v>
      </c>
      <c r="E50" s="113">
        <f t="shared" si="26"/>
        <v>0</v>
      </c>
      <c r="F50" s="113">
        <f t="shared" si="26"/>
        <v>0</v>
      </c>
      <c r="G50" s="122">
        <f t="shared" si="26"/>
        <v>0</v>
      </c>
      <c r="H50" s="122">
        <f t="shared" si="26"/>
        <v>0</v>
      </c>
      <c r="I50" s="95">
        <f t="shared" si="26"/>
        <v>0</v>
      </c>
      <c r="J50" s="95">
        <f t="shared" si="26"/>
        <v>0</v>
      </c>
      <c r="K50" s="95">
        <f t="shared" si="26"/>
        <v>0</v>
      </c>
      <c r="L50" s="95">
        <f t="shared" si="26"/>
        <v>0</v>
      </c>
      <c r="M50" s="95">
        <f t="shared" si="26"/>
        <v>0</v>
      </c>
      <c r="N50" s="95">
        <f t="shared" si="26"/>
        <v>0</v>
      </c>
      <c r="O50" s="95">
        <f t="shared" si="26"/>
        <v>0</v>
      </c>
      <c r="P50" s="95">
        <f t="shared" si="26"/>
        <v>0</v>
      </c>
      <c r="Q50" s="95">
        <f t="shared" si="26"/>
        <v>0</v>
      </c>
      <c r="R50" s="95">
        <f t="shared" si="26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ht="21.75" customHeight="1" thickBot="1" x14ac:dyDescent="0.35">
      <c r="A52" s="143" t="s">
        <v>18</v>
      </c>
      <c r="B52" s="144"/>
      <c r="C52" s="210"/>
      <c r="D52" s="210"/>
      <c r="E52" s="115">
        <f t="shared" ref="E52:R52" si="27">SUM(E50,E38,E35,E31,E27,E22)</f>
        <v>0</v>
      </c>
      <c r="F52" s="115">
        <f t="shared" si="27"/>
        <v>0</v>
      </c>
      <c r="G52" s="115">
        <f t="shared" si="27"/>
        <v>0</v>
      </c>
      <c r="H52" s="127">
        <f t="shared" si="27"/>
        <v>0</v>
      </c>
      <c r="I52" s="99">
        <f t="shared" si="27"/>
        <v>0</v>
      </c>
      <c r="J52" s="99">
        <f t="shared" si="27"/>
        <v>0</v>
      </c>
      <c r="K52" s="99">
        <f t="shared" si="27"/>
        <v>0</v>
      </c>
      <c r="L52" s="99">
        <f t="shared" si="27"/>
        <v>0</v>
      </c>
      <c r="M52" s="99">
        <f t="shared" si="27"/>
        <v>0</v>
      </c>
      <c r="N52" s="99">
        <f t="shared" si="27"/>
        <v>0</v>
      </c>
      <c r="O52" s="99">
        <f t="shared" si="27"/>
        <v>0</v>
      </c>
      <c r="P52" s="99">
        <f t="shared" si="27"/>
        <v>0</v>
      </c>
      <c r="Q52" s="99">
        <f t="shared" si="27"/>
        <v>0</v>
      </c>
      <c r="R52" s="99">
        <f t="shared" si="27"/>
        <v>0</v>
      </c>
      <c r="T52" s="133"/>
      <c r="U52" s="133"/>
      <c r="V52" s="133"/>
      <c r="W52" s="133"/>
      <c r="X52" s="133"/>
      <c r="Y52" s="133"/>
      <c r="Z52" s="133"/>
      <c r="AA52" s="133"/>
      <c r="AB52" s="133"/>
      <c r="AC52" s="133"/>
    </row>
    <row r="53" spans="1:29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</f>
        <v>0</v>
      </c>
      <c r="J53" s="130">
        <f t="shared" ref="J53:R53" si="28">+J52</f>
        <v>0</v>
      </c>
      <c r="K53" s="130">
        <f t="shared" si="28"/>
        <v>0</v>
      </c>
      <c r="L53" s="130">
        <f t="shared" si="28"/>
        <v>0</v>
      </c>
      <c r="M53" s="130">
        <f t="shared" si="28"/>
        <v>0</v>
      </c>
      <c r="N53" s="130">
        <f t="shared" si="28"/>
        <v>0</v>
      </c>
      <c r="O53" s="130">
        <f t="shared" si="28"/>
        <v>0</v>
      </c>
      <c r="P53" s="130">
        <f t="shared" si="28"/>
        <v>0</v>
      </c>
      <c r="Q53" s="130">
        <f t="shared" si="28"/>
        <v>0</v>
      </c>
      <c r="R53" s="130">
        <f t="shared" si="28"/>
        <v>0</v>
      </c>
      <c r="T53" s="166">
        <f>SUM(T13:T52)</f>
        <v>0</v>
      </c>
      <c r="U53" s="166">
        <f t="shared" ref="U53:AC53" si="29">SUM(U13:U52)</f>
        <v>0</v>
      </c>
      <c r="V53" s="166">
        <f t="shared" si="29"/>
        <v>0</v>
      </c>
      <c r="W53" s="166">
        <f t="shared" si="29"/>
        <v>0</v>
      </c>
      <c r="X53" s="166">
        <f t="shared" si="29"/>
        <v>0</v>
      </c>
      <c r="Y53" s="166">
        <f t="shared" si="29"/>
        <v>0</v>
      </c>
      <c r="Z53" s="166">
        <f t="shared" si="29"/>
        <v>0</v>
      </c>
      <c r="AA53" s="166">
        <f t="shared" si="29"/>
        <v>0</v>
      </c>
      <c r="AB53" s="166">
        <f t="shared" si="29"/>
        <v>0</v>
      </c>
      <c r="AC53" s="166">
        <f t="shared" si="29"/>
        <v>0</v>
      </c>
    </row>
    <row r="54" spans="1:29" ht="26.25" customHeight="1" thickTop="1" thickBot="1" x14ac:dyDescent="0.35">
      <c r="A54" s="687" t="s">
        <v>82</v>
      </c>
      <c r="B54" s="688"/>
      <c r="C54" s="223"/>
      <c r="D54" s="224"/>
      <c r="E54" s="119"/>
      <c r="F54" s="119"/>
      <c r="G54" s="119"/>
      <c r="H54" s="119"/>
      <c r="I54" s="304">
        <f>+I8-I67</f>
        <v>0</v>
      </c>
      <c r="J54" s="304">
        <f>+J8-J67</f>
        <v>0</v>
      </c>
      <c r="K54" s="326">
        <f>+I54+J54</f>
        <v>0</v>
      </c>
      <c r="L54" s="119"/>
      <c r="M54" s="119"/>
      <c r="N54" s="119"/>
      <c r="O54" s="119"/>
      <c r="P54" s="119"/>
      <c r="Q54" s="119"/>
      <c r="R54" s="119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691" t="s">
        <v>7</v>
      </c>
      <c r="B55" s="692"/>
      <c r="C55" s="120"/>
      <c r="D55" s="120"/>
      <c r="E55" s="121"/>
      <c r="F55" s="121"/>
      <c r="G55" s="121" t="s">
        <v>4</v>
      </c>
      <c r="H55" s="105" t="s">
        <v>5</v>
      </c>
      <c r="I55" s="686" t="s">
        <v>20</v>
      </c>
      <c r="J55" s="686"/>
      <c r="K55" s="685"/>
      <c r="L55" s="685"/>
      <c r="M55" s="121"/>
      <c r="N55" s="685" t="s">
        <v>6</v>
      </c>
      <c r="O55" s="685"/>
      <c r="P55" s="685"/>
      <c r="Q55" s="685"/>
      <c r="R55" s="685"/>
      <c r="S55" s="133" t="s">
        <v>210</v>
      </c>
      <c r="T55" s="327">
        <f>+T53+U53</f>
        <v>0</v>
      </c>
    </row>
    <row r="56" spans="1:29" ht="12.5" x14ac:dyDescent="0.25">
      <c r="A56" s="689"/>
      <c r="B56" s="690"/>
      <c r="C56" s="192"/>
      <c r="D56" s="192"/>
      <c r="E56" s="192"/>
      <c r="F56" s="201"/>
      <c r="G56" s="201"/>
      <c r="H56" s="201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689"/>
      <c r="B57" s="690"/>
      <c r="C57" s="70"/>
      <c r="D57" s="70"/>
      <c r="E57" s="70"/>
      <c r="F57" s="202"/>
      <c r="G57" s="202"/>
      <c r="H57" s="202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10" t="s">
        <v>207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</row>
    <row r="65" spans="1:29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54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  <c r="T65" s="133"/>
      <c r="U65" s="133"/>
      <c r="V65" s="133"/>
      <c r="W65" s="133"/>
      <c r="X65" s="133"/>
      <c r="Y65" s="133"/>
      <c r="Z65" s="133"/>
      <c r="AA65" s="133"/>
      <c r="AB65" s="133"/>
      <c r="AC65" s="133"/>
    </row>
    <row r="66" spans="1:29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spans="1:29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+I66</f>
        <v>0</v>
      </c>
      <c r="J67" s="163">
        <f>+J66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1:29" ht="16" customHeight="1" x14ac:dyDescent="0.25">
      <c r="E68" s="166"/>
    </row>
    <row r="69" spans="1:29" ht="16" customHeight="1" x14ac:dyDescent="0.3">
      <c r="J69" s="339" t="s">
        <v>211</v>
      </c>
      <c r="K69" s="332">
        <f>+K67+K54</f>
        <v>0</v>
      </c>
    </row>
  </sheetData>
  <sheetProtection selectLockedCells="1"/>
  <protectedRanges>
    <protectedRange sqref="R1 E36 E23 E39 E32 E28 A56:R57 E1:G1 A63:F66 A67:B67 G63:J64 A51:R51 G65:G67 I67:R67 H64:R64 I18:L20 M65 C22:D23 A38:D39 A50:D50 C27:D28 A23:B37 A40:A49 C31:D32 C35:D36 O18:R20 K65:K66 N65:R66 L66:M66 A61:R61 K63:R63" name="Range1"/>
    <protectedRange sqref="A1:B1" name="Range1_4"/>
    <protectedRange sqref="A22:B22" name="Range1_14"/>
    <protectedRange sqref="I65:J65" name="Range1_10"/>
    <protectedRange sqref="I66:J66" name="Range1_12"/>
    <protectedRange sqref="E40 A56:R57 B60:D63 L60:M63" name="Range6"/>
    <protectedRange sqref="I13:Q17" name="Range1_11"/>
    <protectedRange sqref="I24:Q26" name="Range1_11_1"/>
    <protectedRange sqref="I8:J8" name="Range1_18"/>
  </protectedRanges>
  <mergeCells count="50">
    <mergeCell ref="I57:L57"/>
    <mergeCell ref="A59:R59"/>
    <mergeCell ref="A57:B57"/>
    <mergeCell ref="G65:H65"/>
    <mergeCell ref="N57:R57"/>
    <mergeCell ref="A58:R58"/>
    <mergeCell ref="A65:B65"/>
    <mergeCell ref="L62:M63"/>
    <mergeCell ref="M65:N65"/>
    <mergeCell ref="G60:J61"/>
    <mergeCell ref="A55:B55"/>
    <mergeCell ref="C10:D10"/>
    <mergeCell ref="A66:D67"/>
    <mergeCell ref="E66:F67"/>
    <mergeCell ref="B60:D61"/>
    <mergeCell ref="B62:D63"/>
    <mergeCell ref="O2:Q2"/>
    <mergeCell ref="A8:B8"/>
    <mergeCell ref="J3:N3"/>
    <mergeCell ref="N56:R56"/>
    <mergeCell ref="I56:L56"/>
    <mergeCell ref="C3:D3"/>
    <mergeCell ref="I9:R9"/>
    <mergeCell ref="A27:B27"/>
    <mergeCell ref="A53:B53"/>
    <mergeCell ref="A31:B31"/>
    <mergeCell ref="A50:B50"/>
    <mergeCell ref="N55:R55"/>
    <mergeCell ref="I55:L55"/>
    <mergeCell ref="A54:B54"/>
    <mergeCell ref="A56:B56"/>
    <mergeCell ref="A9:B9"/>
    <mergeCell ref="A38:B38"/>
    <mergeCell ref="B1:D1"/>
    <mergeCell ref="M2:N2"/>
    <mergeCell ref="J2:K2"/>
    <mergeCell ref="J1:K1"/>
    <mergeCell ref="M1:N1"/>
    <mergeCell ref="A35:B35"/>
    <mergeCell ref="F1:G1"/>
    <mergeCell ref="A22:B22"/>
    <mergeCell ref="G67:H67"/>
    <mergeCell ref="G66:H66"/>
    <mergeCell ref="O65:P65"/>
    <mergeCell ref="G62:J63"/>
    <mergeCell ref="O60:R61"/>
    <mergeCell ref="O62:R63"/>
    <mergeCell ref="L60:M61"/>
    <mergeCell ref="O66:Q67"/>
    <mergeCell ref="R66:R67"/>
  </mergeCells>
  <phoneticPr fontId="10" type="noConversion"/>
  <dataValidations count="1">
    <dataValidation type="list" allowBlank="1" showInputMessage="1" showErrorMessage="1" sqref="B1" xr:uid="{00000000-0002-0000-0200-000000000000}">
      <formula1>Agency</formula1>
    </dataValidation>
  </dataValidations>
  <pageMargins left="0.44" right="0.25" top="0.41" bottom="0.32" header="0.17" footer="0.17"/>
  <pageSetup scale="46" orientation="landscape" r:id="rId1"/>
  <headerFooter alignWithMargins="0">
    <oddHeader>&amp;C&amp;"Times New Roman,Bold"&amp;UVentura County Area Agency On Aging&amp;U
Monthly Expenditure Reimbursement Report</oddHeader>
    <oddFooter>&amp;LPrinted: &amp;D, &amp;T&amp;CPage &amp;P&amp;R&amp;Z&amp;F</oddFooter>
  </headerFooter>
  <ignoredErrors>
    <ignoredError sqref="E50:F50 E35:F36 E38:F39 E22:F23 E27:F28 E31:F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3"/>
    <pageSetUpPr fitToPage="1"/>
  </sheetPr>
  <dimension ref="A1:AD69"/>
  <sheetViews>
    <sheetView showGridLines="0" zoomScale="80" zoomScaleNormal="80" zoomScaleSheetLayoutView="80" workbookViewId="0">
      <pane xSplit="4" ySplit="11" topLeftCell="E12" activePane="bottomRight" state="frozen"/>
      <selection activeCell="M15" sqref="M15"/>
      <selection pane="topRight" activeCell="M15" sqref="M15"/>
      <selection pane="bottomLeft" activeCell="M15" sqref="M15"/>
      <selection pane="bottomRight" activeCell="I13" sqref="I13"/>
    </sheetView>
  </sheetViews>
  <sheetFormatPr defaultColWidth="8.84375" defaultRowHeight="16" customHeight="1" x14ac:dyDescent="0.25"/>
  <cols>
    <col min="1" max="1" width="14.07421875" style="133" customWidth="1"/>
    <col min="2" max="2" width="12.4609375" style="133" customWidth="1"/>
    <col min="3" max="3" width="10.23046875" style="133" customWidth="1"/>
    <col min="4" max="4" width="9.765625" style="133" customWidth="1"/>
    <col min="5" max="5" width="13.3046875" style="133" customWidth="1"/>
    <col min="6" max="6" width="13.3046875" style="167" customWidth="1"/>
    <col min="7" max="7" width="12.4609375" style="167" customWidth="1"/>
    <col min="8" max="8" width="12.765625" style="167" customWidth="1"/>
    <col min="9" max="9" width="10.4609375" style="168" customWidth="1"/>
    <col min="10" max="10" width="11.23046875" style="168" customWidth="1"/>
    <col min="11" max="11" width="11.3046875" style="168" customWidth="1"/>
    <col min="12" max="12" width="10.53515625" style="167" customWidth="1"/>
    <col min="13" max="13" width="11.4609375" style="167" customWidth="1"/>
    <col min="14" max="17" width="10.23046875" style="167" customWidth="1"/>
    <col min="18" max="18" width="11.53515625" style="167" customWidth="1"/>
    <col min="19" max="19" width="8.84375" style="133"/>
    <col min="20" max="29" width="8.84375" style="1"/>
    <col min="30" max="16384" width="8.84375" style="133"/>
  </cols>
  <sheetData>
    <row r="1" spans="1:30" s="132" customFormat="1" ht="19.5" customHeight="1" x14ac:dyDescent="0.45">
      <c r="A1" s="357" t="s">
        <v>48</v>
      </c>
      <c r="B1" s="372">
        <f>+Jul!B1</f>
        <v>0</v>
      </c>
      <c r="C1" s="372"/>
      <c r="D1" s="365"/>
      <c r="E1" s="375" t="s">
        <v>23</v>
      </c>
      <c r="F1" s="667">
        <f>+Jul!F1+31</f>
        <v>44774</v>
      </c>
      <c r="G1" s="667"/>
      <c r="H1" s="373"/>
      <c r="I1" s="357" t="s">
        <v>245</v>
      </c>
      <c r="J1" s="660" t="str">
        <f>Budget!W8</f>
        <v>3500FY23-</v>
      </c>
      <c r="K1" s="660"/>
      <c r="L1" s="169"/>
      <c r="M1" s="663" t="s">
        <v>64</v>
      </c>
      <c r="N1" s="664"/>
      <c r="O1" s="79" t="s">
        <v>73</v>
      </c>
      <c r="P1" s="300">
        <f>+Jul!P1</f>
        <v>0</v>
      </c>
      <c r="Q1" s="79" t="s">
        <v>74</v>
      </c>
      <c r="R1" s="231">
        <f>+Jul!R1</f>
        <v>0</v>
      </c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132" customFormat="1" ht="18" customHeight="1" thickBot="1" x14ac:dyDescent="0.45">
      <c r="A2" s="357" t="s">
        <v>50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">
        <v>51</v>
      </c>
      <c r="M2" s="660">
        <f>Budget!AA7</f>
        <v>0</v>
      </c>
      <c r="N2" s="661"/>
      <c r="O2" s="724" t="str">
        <f>+Jul!O2</f>
        <v>Total C1/C2:</v>
      </c>
      <c r="P2" s="725"/>
      <c r="Q2" s="725"/>
      <c r="R2" s="232">
        <f>+P1+R1</f>
        <v>0</v>
      </c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0" s="132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0" ht="18.75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0" s="134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s="134" customFormat="1" ht="18.75" customHeight="1" x14ac:dyDescent="0.3">
      <c r="A6" s="239"/>
      <c r="B6" s="238" t="s">
        <v>182</v>
      </c>
      <c r="C6" s="248">
        <f>+C5+Jul!C6</f>
        <v>0</v>
      </c>
      <c r="D6" s="248">
        <f>+D5+Jul!D6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s="135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30" s="135" customFormat="1" ht="16.5" customHeight="1" x14ac:dyDescent="0.3">
      <c r="A8" s="183" t="s">
        <v>63</v>
      </c>
      <c r="B8" s="184"/>
      <c r="C8" s="220">
        <f>+Jul!C8</f>
        <v>0</v>
      </c>
      <c r="D8" s="220">
        <f>+Jul!D8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0" s="135" customFormat="1" ht="18" customHeight="1" x14ac:dyDescent="0.3">
      <c r="A9" s="670" t="s">
        <v>62</v>
      </c>
      <c r="B9" s="671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s="135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100"/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0" s="135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60"/>
      <c r="J11" s="256"/>
      <c r="K11" s="256"/>
      <c r="L11" s="256"/>
      <c r="M11" s="256"/>
      <c r="N11" s="256"/>
      <c r="O11" s="256"/>
      <c r="P11" s="256"/>
      <c r="Q11" s="256"/>
      <c r="R11" s="26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0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5"/>
    </row>
    <row r="13" spans="1:30" ht="16" customHeight="1" x14ac:dyDescent="0.3">
      <c r="A13" s="197" t="str">
        <f>+Jul!A13</f>
        <v>Admin/Fiscal</v>
      </c>
      <c r="B13" s="207">
        <f>+Jul!B13</f>
        <v>0</v>
      </c>
      <c r="C13" s="211">
        <f>+Jul!C13</f>
        <v>0</v>
      </c>
      <c r="D13" s="211">
        <f>+Jul!D13</f>
        <v>0</v>
      </c>
      <c r="E13" s="55">
        <f>SUM(G13)+Jul!E13</f>
        <v>0</v>
      </c>
      <c r="F13" s="55">
        <f>SUM(H13)+Jul!F13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+I13+Jul!T13</f>
        <v>0</v>
      </c>
      <c r="U13" s="166">
        <f>+J13+Jul!U13</f>
        <v>0</v>
      </c>
      <c r="V13" s="166">
        <f>+K13+Jul!V13</f>
        <v>0</v>
      </c>
      <c r="W13" s="166">
        <f>+L13+Jul!W13</f>
        <v>0</v>
      </c>
      <c r="X13" s="166">
        <f>+M13+Jul!X13</f>
        <v>0</v>
      </c>
      <c r="Y13" s="166">
        <f>+N13+Jul!Y13</f>
        <v>0</v>
      </c>
      <c r="Z13" s="166">
        <f>+O13+Jul!Z13</f>
        <v>0</v>
      </c>
      <c r="AA13" s="166">
        <f>+P13+Jul!AA13</f>
        <v>0</v>
      </c>
      <c r="AB13" s="166">
        <f>+Q13+Jul!AB13</f>
        <v>0</v>
      </c>
      <c r="AC13" s="166">
        <f>+R13+Jul!AC13</f>
        <v>0</v>
      </c>
      <c r="AD13" s="135"/>
    </row>
    <row r="14" spans="1:30" ht="16" customHeight="1" x14ac:dyDescent="0.3">
      <c r="A14" s="197" t="str">
        <f>+Jul!A14</f>
        <v>Site/ HDM/MOW Coordinator</v>
      </c>
      <c r="B14" s="207">
        <f>+Jul!B14</f>
        <v>0</v>
      </c>
      <c r="C14" s="211">
        <f>+Jul!C14</f>
        <v>0</v>
      </c>
      <c r="D14" s="211">
        <f>+Jul!D14</f>
        <v>0</v>
      </c>
      <c r="E14" s="55">
        <f>SUM(G14)+Jul!E14</f>
        <v>0</v>
      </c>
      <c r="F14" s="55">
        <f>SUM(H14)+Jul!F14</f>
        <v>0</v>
      </c>
      <c r="G14" s="55">
        <f t="shared" ref="G14:G20" si="1">SUM(I14+K14+M14+O14+Q14)</f>
        <v>0</v>
      </c>
      <c r="H14" s="55">
        <f t="shared" ref="H14:H20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+I14+Jul!T14</f>
        <v>0</v>
      </c>
      <c r="U14" s="166">
        <f>+J14+Jul!U14</f>
        <v>0</v>
      </c>
      <c r="V14" s="166">
        <f>+K14+Jul!V14</f>
        <v>0</v>
      </c>
      <c r="W14" s="166">
        <f>+L14+Jul!W14</f>
        <v>0</v>
      </c>
      <c r="X14" s="166">
        <f>+M14+Jul!X14</f>
        <v>0</v>
      </c>
      <c r="Y14" s="166">
        <f>+N14+Jul!Y14</f>
        <v>0</v>
      </c>
      <c r="Z14" s="166">
        <f>+O14+Jul!Z14</f>
        <v>0</v>
      </c>
      <c r="AA14" s="166">
        <f>+P14+Jul!AA14</f>
        <v>0</v>
      </c>
      <c r="AB14" s="166">
        <f>+Q14+Jul!AB14</f>
        <v>0</v>
      </c>
      <c r="AC14" s="166">
        <f>+R14+Jul!AC14</f>
        <v>0</v>
      </c>
      <c r="AD14" s="135"/>
    </row>
    <row r="15" spans="1:30" ht="16" customHeight="1" x14ac:dyDescent="0.3">
      <c r="A15" s="197" t="str">
        <f>+Jul!A15</f>
        <v>Cook</v>
      </c>
      <c r="B15" s="207">
        <f>+Jul!B15</f>
        <v>0</v>
      </c>
      <c r="C15" s="211">
        <f>+Jul!C15</f>
        <v>0</v>
      </c>
      <c r="D15" s="211">
        <f>+Jul!D15</f>
        <v>0</v>
      </c>
      <c r="E15" s="55">
        <f>SUM(G15)+Jul!E15</f>
        <v>0</v>
      </c>
      <c r="F15" s="55">
        <f>SUM(H15)+Jul!F15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+I15+Jul!T15</f>
        <v>0</v>
      </c>
      <c r="U15" s="166">
        <f>+J15+Jul!U15</f>
        <v>0</v>
      </c>
      <c r="V15" s="166">
        <f>+K15+Jul!V15</f>
        <v>0</v>
      </c>
      <c r="W15" s="166">
        <f>+L15+Jul!W15</f>
        <v>0</v>
      </c>
      <c r="X15" s="166">
        <f>+M15+Jul!X15</f>
        <v>0</v>
      </c>
      <c r="Y15" s="166">
        <f>+N15+Jul!Y15</f>
        <v>0</v>
      </c>
      <c r="Z15" s="166">
        <f>+O15+Jul!Z15</f>
        <v>0</v>
      </c>
      <c r="AA15" s="166">
        <f>+P15+Jul!AA15</f>
        <v>0</v>
      </c>
      <c r="AB15" s="166">
        <f>+Q15+Jul!AB15</f>
        <v>0</v>
      </c>
      <c r="AC15" s="166">
        <f>+R15+Jul!AC15</f>
        <v>0</v>
      </c>
    </row>
    <row r="16" spans="1:30" ht="16" customHeight="1" x14ac:dyDescent="0.3">
      <c r="A16" s="197" t="str">
        <f>+Jul!A16</f>
        <v>Staff</v>
      </c>
      <c r="B16" s="207">
        <f>+Jul!B16</f>
        <v>0</v>
      </c>
      <c r="C16" s="211">
        <f>+Jul!C16</f>
        <v>0</v>
      </c>
      <c r="D16" s="211">
        <f>+Jul!D16</f>
        <v>0</v>
      </c>
      <c r="E16" s="55">
        <f>SUM(G16)+Jul!E16</f>
        <v>0</v>
      </c>
      <c r="F16" s="55">
        <f>SUM(H16)+Jul!F16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+I16+Jul!T16</f>
        <v>0</v>
      </c>
      <c r="U16" s="166">
        <f>+J16+Jul!U16</f>
        <v>0</v>
      </c>
      <c r="V16" s="166">
        <f>+K16+Jul!V16</f>
        <v>0</v>
      </c>
      <c r="W16" s="166">
        <f>+L16+Jul!W16</f>
        <v>0</v>
      </c>
      <c r="X16" s="166">
        <f>+M16+Jul!X16</f>
        <v>0</v>
      </c>
      <c r="Y16" s="166">
        <f>+N16+Jul!Y16</f>
        <v>0</v>
      </c>
      <c r="Z16" s="166">
        <f>+O16+Jul!Z16</f>
        <v>0</v>
      </c>
      <c r="AA16" s="166">
        <f>+P16+Jul!AA16</f>
        <v>0</v>
      </c>
      <c r="AB16" s="166">
        <f>+Q16+Jul!AB16</f>
        <v>0</v>
      </c>
      <c r="AC16" s="166">
        <f>+R16+Jul!AC16</f>
        <v>0</v>
      </c>
    </row>
    <row r="17" spans="1:29" ht="16" customHeight="1" x14ac:dyDescent="0.3">
      <c r="A17" s="197" t="str">
        <f>+Jul!A17</f>
        <v>Staff</v>
      </c>
      <c r="B17" s="207">
        <f>+Jul!B17</f>
        <v>0</v>
      </c>
      <c r="C17" s="211">
        <f>+Jul!C17</f>
        <v>0</v>
      </c>
      <c r="D17" s="211">
        <f>+Jul!D17</f>
        <v>0</v>
      </c>
      <c r="E17" s="55">
        <f>SUM(G17)+Jul!E17</f>
        <v>0</v>
      </c>
      <c r="F17" s="55">
        <f>SUM(H17)+Jul!F17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+I17+Jul!T17</f>
        <v>0</v>
      </c>
      <c r="U17" s="166">
        <f>+J17+Jul!U17</f>
        <v>0</v>
      </c>
      <c r="V17" s="166">
        <f>+K17+Jul!V17</f>
        <v>0</v>
      </c>
      <c r="W17" s="166">
        <f>+L17+Jul!W17</f>
        <v>0</v>
      </c>
      <c r="X17" s="166">
        <f>+M17+Jul!X17</f>
        <v>0</v>
      </c>
      <c r="Y17" s="166">
        <f>+N17+Jul!Y17</f>
        <v>0</v>
      </c>
      <c r="Z17" s="166">
        <f>+O17+Jul!Z17</f>
        <v>0</v>
      </c>
      <c r="AA17" s="166">
        <f>+P17+Jul!AA17</f>
        <v>0</v>
      </c>
      <c r="AB17" s="166">
        <f>+Q17+Jul!AB17</f>
        <v>0</v>
      </c>
      <c r="AC17" s="166">
        <f>+R17+Jul!AC17</f>
        <v>0</v>
      </c>
    </row>
    <row r="18" spans="1:29" ht="16" customHeight="1" x14ac:dyDescent="0.3">
      <c r="A18" s="197" t="s">
        <v>109</v>
      </c>
      <c r="B18" s="207">
        <f>+Jul!B18</f>
        <v>0</v>
      </c>
      <c r="C18" s="211">
        <f>+Jul!C18</f>
        <v>0</v>
      </c>
      <c r="D18" s="211">
        <f>+Jul!D18</f>
        <v>0</v>
      </c>
      <c r="E18" s="55">
        <f>SUM(G18)+Jul!E18</f>
        <v>0</v>
      </c>
      <c r="F18" s="55">
        <f>SUM(H18)+Jul!F18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+I18+Jul!T18</f>
        <v>0</v>
      </c>
      <c r="U18" s="166">
        <f>+J18+Jul!U18</f>
        <v>0</v>
      </c>
      <c r="V18" s="166">
        <f>+K18+Jul!V18</f>
        <v>0</v>
      </c>
      <c r="W18" s="166">
        <f>+L18+Jul!W18</f>
        <v>0</v>
      </c>
      <c r="X18" s="166">
        <f>+M18+Jul!X18</f>
        <v>0</v>
      </c>
      <c r="Y18" s="166">
        <f>+N18+Jul!Y18</f>
        <v>0</v>
      </c>
      <c r="Z18" s="166">
        <f>+O18+Jul!Z18</f>
        <v>0</v>
      </c>
      <c r="AA18" s="166">
        <f>+P18+Jul!AA18</f>
        <v>0</v>
      </c>
      <c r="AB18" s="166">
        <f>+Q18+Jul!AB18</f>
        <v>0</v>
      </c>
      <c r="AC18" s="166">
        <f>+R18+Jul!AC18</f>
        <v>0</v>
      </c>
    </row>
    <row r="19" spans="1:29" ht="16" customHeight="1" x14ac:dyDescent="0.3">
      <c r="A19" s="197" t="s">
        <v>109</v>
      </c>
      <c r="B19" s="207">
        <f>+Jul!B19</f>
        <v>0</v>
      </c>
      <c r="C19" s="211">
        <f>+Jul!C19</f>
        <v>0</v>
      </c>
      <c r="D19" s="211">
        <f>+Jul!D19</f>
        <v>0</v>
      </c>
      <c r="E19" s="55">
        <f>SUM(G19)+Jul!E19</f>
        <v>0</v>
      </c>
      <c r="F19" s="55">
        <f>SUM(H19)+Jul!F19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+I19+Jul!T19</f>
        <v>0</v>
      </c>
      <c r="U19" s="166">
        <f>+J19+Jul!U19</f>
        <v>0</v>
      </c>
      <c r="V19" s="166">
        <f>+K19+Jul!V19</f>
        <v>0</v>
      </c>
      <c r="W19" s="166">
        <f>+L19+Jul!W19</f>
        <v>0</v>
      </c>
      <c r="X19" s="166">
        <f>+M19+Jul!X19</f>
        <v>0</v>
      </c>
      <c r="Y19" s="166">
        <f>+N19+Jul!Y19</f>
        <v>0</v>
      </c>
      <c r="Z19" s="166">
        <f>+O19+Jul!Z19</f>
        <v>0</v>
      </c>
      <c r="AA19" s="166">
        <f>+P19+Jul!AA19</f>
        <v>0</v>
      </c>
      <c r="AB19" s="166">
        <f>+Q19+Jul!AB19</f>
        <v>0</v>
      </c>
      <c r="AC19" s="166">
        <f>+R19+Jul!AC19</f>
        <v>0</v>
      </c>
    </row>
    <row r="20" spans="1:29" ht="16" customHeight="1" x14ac:dyDescent="0.3">
      <c r="A20" s="197" t="str">
        <f>+Jul!A20</f>
        <v>Volunteers:</v>
      </c>
      <c r="B20" s="207">
        <f>+Jul!B20</f>
        <v>0</v>
      </c>
      <c r="C20" s="211">
        <f>+Jul!C20</f>
        <v>0</v>
      </c>
      <c r="D20" s="211">
        <f>+Jul!D20</f>
        <v>0</v>
      </c>
      <c r="E20" s="55">
        <f>SUM(G20)+Jul!E20</f>
        <v>0</v>
      </c>
      <c r="F20" s="55">
        <f>SUM(H20)+Jul!F20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+I20+Jul!T20</f>
        <v>0</v>
      </c>
      <c r="U20" s="166">
        <f>+J20+Jul!U20</f>
        <v>0</v>
      </c>
      <c r="V20" s="166">
        <f>+K20+Jul!V20</f>
        <v>0</v>
      </c>
      <c r="W20" s="166">
        <f>+L20+Jul!W20</f>
        <v>0</v>
      </c>
      <c r="X20" s="166">
        <f>+M20+Jul!X20</f>
        <v>0</v>
      </c>
      <c r="Y20" s="166">
        <f>+N20+Jul!Y20</f>
        <v>0</v>
      </c>
      <c r="Z20" s="166">
        <f>+O20+Jul!Z20</f>
        <v>0</v>
      </c>
      <c r="AA20" s="166">
        <f>+P20+Jul!AA20</f>
        <v>0</v>
      </c>
      <c r="AB20" s="166">
        <f>+Q20+Jul!AB20</f>
        <v>0</v>
      </c>
      <c r="AC20" s="166">
        <f>+R20+Jul!AC20</f>
        <v>0</v>
      </c>
    </row>
    <row r="21" spans="1:29" ht="16" customHeight="1" x14ac:dyDescent="0.3">
      <c r="A21" s="197">
        <f>+Jul!A21</f>
        <v>0</v>
      </c>
      <c r="B21" s="207">
        <f>+Jul!B21</f>
        <v>0</v>
      </c>
      <c r="C21" s="211">
        <f>+Jul!C21</f>
        <v>0</v>
      </c>
      <c r="D21" s="211">
        <f>+Jul!D21</f>
        <v>0</v>
      </c>
      <c r="E21" s="55">
        <f>SUM(G21)+Jul!E21</f>
        <v>0</v>
      </c>
      <c r="F21" s="55">
        <f>SUM(H21)+Jul!F21</f>
        <v>0</v>
      </c>
      <c r="G21" s="55">
        <f>SUM(I21+K21+M21+O21+Q21)</f>
        <v>0</v>
      </c>
      <c r="H21" s="55">
        <f>SUM(J21+L21+N21+P21+R21)</f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+I21+Jul!T21</f>
        <v>0</v>
      </c>
      <c r="U21" s="166">
        <f>+J21+Jul!U21</f>
        <v>0</v>
      </c>
      <c r="V21" s="166">
        <f>+K21+Jul!V21</f>
        <v>0</v>
      </c>
      <c r="W21" s="166">
        <f>+L21+Jul!W21</f>
        <v>0</v>
      </c>
      <c r="X21" s="166">
        <f>+M21+Jul!X21</f>
        <v>0</v>
      </c>
      <c r="Y21" s="166">
        <f>+N21+Jul!Y21</f>
        <v>0</v>
      </c>
      <c r="Z21" s="166">
        <f>+O21+Jul!Z21</f>
        <v>0</v>
      </c>
      <c r="AA21" s="166">
        <f>+P21+Jul!AA21</f>
        <v>0</v>
      </c>
      <c r="AB21" s="166">
        <f>+Q21+Jul!AB21</f>
        <v>0</v>
      </c>
      <c r="AC21" s="166">
        <f>+R21+Jul!AC21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ref="I22:R22" si="4">SUM(I13:I21)</f>
        <v>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29" ht="16" customHeight="1" x14ac:dyDescent="0.3">
      <c r="A24" s="199" t="str">
        <f>+Jul!A24</f>
        <v>Travel/Mileage</v>
      </c>
      <c r="B24" s="196"/>
      <c r="C24" s="211">
        <f>+Jul!C24</f>
        <v>0</v>
      </c>
      <c r="D24" s="211">
        <f>+Jul!D24</f>
        <v>0</v>
      </c>
      <c r="E24" s="55">
        <f>SUM(G24)+Jul!E24</f>
        <v>0</v>
      </c>
      <c r="F24" s="55">
        <f>SUM(H24)+Jul!F24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+I24+Jul!T24</f>
        <v>0</v>
      </c>
      <c r="U24" s="166">
        <f>+J24+Jul!U24</f>
        <v>0</v>
      </c>
      <c r="V24" s="166">
        <f>+K24+Jul!V24</f>
        <v>0</v>
      </c>
      <c r="W24" s="166">
        <f>+L24+Jul!W24</f>
        <v>0</v>
      </c>
      <c r="X24" s="166">
        <f>+M24+Jul!X24</f>
        <v>0</v>
      </c>
      <c r="Y24" s="166">
        <f>+N24+Jul!Y24</f>
        <v>0</v>
      </c>
      <c r="Z24" s="166">
        <f>+O24+Jul!Z24</f>
        <v>0</v>
      </c>
      <c r="AA24" s="166">
        <f>+P24+Jul!AA24</f>
        <v>0</v>
      </c>
      <c r="AB24" s="166">
        <f>+Q24+Jul!AB24</f>
        <v>0</v>
      </c>
      <c r="AC24" s="166">
        <f>+R24+Jul!AC24</f>
        <v>0</v>
      </c>
    </row>
    <row r="25" spans="1:29" ht="16" customHeight="1" x14ac:dyDescent="0.3">
      <c r="A25" s="197" t="str">
        <f>+Jul!A25</f>
        <v>Training</v>
      </c>
      <c r="B25" s="69"/>
      <c r="C25" s="211">
        <f>+Jul!C25</f>
        <v>0</v>
      </c>
      <c r="D25" s="211">
        <f>+Jul!D25</f>
        <v>0</v>
      </c>
      <c r="E25" s="55">
        <f>SUM(G25)+Jul!E25</f>
        <v>0</v>
      </c>
      <c r="F25" s="55">
        <f>SUM(H25)+Jul!F25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+I25+Jul!T25</f>
        <v>0</v>
      </c>
      <c r="U25" s="166">
        <f>+J25+Jul!U25</f>
        <v>0</v>
      </c>
      <c r="V25" s="166">
        <f>+K25+Jul!V25</f>
        <v>0</v>
      </c>
      <c r="W25" s="166">
        <f>+L25+Jul!W25</f>
        <v>0</v>
      </c>
      <c r="X25" s="166">
        <f>+M25+Jul!X25</f>
        <v>0</v>
      </c>
      <c r="Y25" s="166">
        <f>+N25+Jul!Y25</f>
        <v>0</v>
      </c>
      <c r="Z25" s="166">
        <f>+O25+Jul!Z25</f>
        <v>0</v>
      </c>
      <c r="AA25" s="166">
        <f>+P25+Jul!AA25</f>
        <v>0</v>
      </c>
      <c r="AB25" s="166">
        <f>+Q25+Jul!AB25</f>
        <v>0</v>
      </c>
      <c r="AC25" s="166">
        <f>+R25+Jul!AC25</f>
        <v>0</v>
      </c>
    </row>
    <row r="26" spans="1:29" ht="16" customHeight="1" x14ac:dyDescent="0.3">
      <c r="A26" s="197">
        <f>+Jul!A26</f>
        <v>0</v>
      </c>
      <c r="B26" s="71"/>
      <c r="C26" s="211">
        <f>+Jul!C26</f>
        <v>0</v>
      </c>
      <c r="D26" s="211">
        <f>+Jul!D26</f>
        <v>0</v>
      </c>
      <c r="E26" s="55">
        <f>SUM(G26)+Jul!E26</f>
        <v>0</v>
      </c>
      <c r="F26" s="55">
        <f>SUM(H26)+Jul!F26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+I26+Jul!T26</f>
        <v>0</v>
      </c>
      <c r="U26" s="166">
        <f>+J26+Jul!U26</f>
        <v>0</v>
      </c>
      <c r="V26" s="166">
        <f>+K26+Jul!V26</f>
        <v>0</v>
      </c>
      <c r="W26" s="166">
        <f>+L26+Jul!W26</f>
        <v>0</v>
      </c>
      <c r="X26" s="166">
        <f>+M26+Jul!X26</f>
        <v>0</v>
      </c>
      <c r="Y26" s="166">
        <f>+N26+Jul!Y26</f>
        <v>0</v>
      </c>
      <c r="Z26" s="166">
        <f>+O26+Jul!Z26</f>
        <v>0</v>
      </c>
      <c r="AA26" s="166">
        <f>+P26+Jul!AA26</f>
        <v>0</v>
      </c>
      <c r="AB26" s="166">
        <f>+Q26+Jul!AB26</f>
        <v>0</v>
      </c>
      <c r="AC26" s="166">
        <f>+R26+Jul!AC26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H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ref="I27:Q27" si="7">SUM(I24:I26)</f>
        <v>0</v>
      </c>
      <c r="J27" s="130">
        <f t="shared" si="7"/>
        <v>0</v>
      </c>
      <c r="K27" s="130">
        <f t="shared" si="7"/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>SUM(R24:R26)</f>
        <v>0</v>
      </c>
    </row>
    <row r="28" spans="1:29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</row>
    <row r="29" spans="1:29" ht="16" customHeight="1" x14ac:dyDescent="0.3">
      <c r="A29" s="197" t="str">
        <f>+Jul!A29</f>
        <v xml:space="preserve"> Equipment</v>
      </c>
      <c r="B29" s="71"/>
      <c r="C29" s="211">
        <f>+Jul!C29</f>
        <v>0</v>
      </c>
      <c r="D29" s="211">
        <f>+Jul!D29</f>
        <v>0</v>
      </c>
      <c r="E29" s="55">
        <f>SUM(G29)+Jul!E29</f>
        <v>0</v>
      </c>
      <c r="F29" s="55">
        <f>SUM(H29)+Jul!F29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+I29+Jul!T29</f>
        <v>0</v>
      </c>
      <c r="U29" s="166">
        <f>+J29+Jul!U29</f>
        <v>0</v>
      </c>
      <c r="V29" s="166">
        <f>+K29+Jul!V29</f>
        <v>0</v>
      </c>
      <c r="W29" s="166">
        <f>+L29+Jul!W29</f>
        <v>0</v>
      </c>
      <c r="X29" s="166">
        <f>+M29+Jul!X29</f>
        <v>0</v>
      </c>
      <c r="Y29" s="166">
        <f>+N29+Jul!Y29</f>
        <v>0</v>
      </c>
      <c r="Z29" s="166">
        <f>+O29+Jul!Z29</f>
        <v>0</v>
      </c>
      <c r="AA29" s="166">
        <f>+P29+Jul!AA29</f>
        <v>0</v>
      </c>
      <c r="AB29" s="166">
        <f>+Q29+Jul!AB29</f>
        <v>0</v>
      </c>
      <c r="AC29" s="166">
        <f>+R29+Jul!AC29</f>
        <v>0</v>
      </c>
    </row>
    <row r="30" spans="1:29" ht="16" customHeight="1" x14ac:dyDescent="0.3">
      <c r="A30" s="197">
        <f>+Jul!A30</f>
        <v>0</v>
      </c>
      <c r="B30" s="71"/>
      <c r="C30" s="211">
        <f>+Jul!C30</f>
        <v>0</v>
      </c>
      <c r="D30" s="211">
        <f>+Jul!D30</f>
        <v>0</v>
      </c>
      <c r="E30" s="55">
        <f>SUM(G30)+Jul!E30</f>
        <v>0</v>
      </c>
      <c r="F30" s="55">
        <f>SUM(H30)+Jul!F30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+I30+Jul!T30</f>
        <v>0</v>
      </c>
      <c r="U30" s="166">
        <f>+J30+Jul!U30</f>
        <v>0</v>
      </c>
      <c r="V30" s="166">
        <f>+K30+Jul!V30</f>
        <v>0</v>
      </c>
      <c r="W30" s="166">
        <f>+L30+Jul!W30</f>
        <v>0</v>
      </c>
      <c r="X30" s="166">
        <f>+M30+Jul!X30</f>
        <v>0</v>
      </c>
      <c r="Y30" s="166">
        <f>+N30+Jul!Y30</f>
        <v>0</v>
      </c>
      <c r="Z30" s="166">
        <f>+O30+Jul!Z30</f>
        <v>0</v>
      </c>
      <c r="AA30" s="166">
        <f>+P30+Jul!AA30</f>
        <v>0</v>
      </c>
      <c r="AB30" s="166">
        <f>+Q30+Jul!AB30</f>
        <v>0</v>
      </c>
      <c r="AC30" s="166">
        <f>+R30+Jul!AC30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</row>
    <row r="33" spans="1:29" ht="16" customHeight="1" x14ac:dyDescent="0.3">
      <c r="A33" s="197" t="str">
        <f>+Jul!A33</f>
        <v>Congregate or HDM Meals</v>
      </c>
      <c r="B33" s="71"/>
      <c r="C33" s="211">
        <f>+Jul!C33</f>
        <v>0</v>
      </c>
      <c r="D33" s="211">
        <f>+Jul!D33</f>
        <v>0</v>
      </c>
      <c r="E33" s="55">
        <f>SUM(G33)+Jul!E33</f>
        <v>0</v>
      </c>
      <c r="F33" s="55">
        <f>SUM(H33)+Jul!F33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+I33+Jul!T33</f>
        <v>0</v>
      </c>
      <c r="U33" s="166">
        <f>+J33+Jul!U33</f>
        <v>0</v>
      </c>
      <c r="V33" s="166">
        <f>+K33+Jul!V33</f>
        <v>0</v>
      </c>
      <c r="W33" s="166">
        <f>+L33+Jul!W33</f>
        <v>0</v>
      </c>
      <c r="X33" s="166">
        <f>+M33+Jul!X33</f>
        <v>0</v>
      </c>
      <c r="Y33" s="166">
        <f>+N33+Jul!Y33</f>
        <v>0</v>
      </c>
      <c r="Z33" s="166">
        <f>+O33+Jul!Z33</f>
        <v>0</v>
      </c>
      <c r="AA33" s="166">
        <f>+P33+Jul!AA33</f>
        <v>0</v>
      </c>
      <c r="AB33" s="166">
        <f>+Q33+Jul!AB33</f>
        <v>0</v>
      </c>
      <c r="AC33" s="166">
        <f>+R33+Jul!AC33</f>
        <v>0</v>
      </c>
    </row>
    <row r="34" spans="1:29" ht="16" customHeight="1" x14ac:dyDescent="0.3">
      <c r="A34" s="197" t="str">
        <f>+Jul!A34</f>
        <v>Food Share Delivery Cost</v>
      </c>
      <c r="B34" s="71"/>
      <c r="C34" s="211">
        <f>+Jul!C34</f>
        <v>0</v>
      </c>
      <c r="D34" s="211">
        <f>+Jul!D34</f>
        <v>0</v>
      </c>
      <c r="E34" s="55">
        <f>SUM(G34)+Jul!E34</f>
        <v>0</v>
      </c>
      <c r="F34" s="55">
        <f>SUM(H34)+Jul!F34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+I34+Jul!T34</f>
        <v>0</v>
      </c>
      <c r="U34" s="166">
        <f>+J34+Jul!U34</f>
        <v>0</v>
      </c>
      <c r="V34" s="166">
        <f>+K34+Jul!V34</f>
        <v>0</v>
      </c>
      <c r="W34" s="166">
        <f>+L34+Jul!W34</f>
        <v>0</v>
      </c>
      <c r="X34" s="166">
        <f>+M34+Jul!X34</f>
        <v>0</v>
      </c>
      <c r="Y34" s="166">
        <f>+N34+Jul!Y34</f>
        <v>0</v>
      </c>
      <c r="Z34" s="166">
        <f>+O34+Jul!Z34</f>
        <v>0</v>
      </c>
      <c r="AA34" s="166">
        <f>+P34+Jul!AA34</f>
        <v>0</v>
      </c>
      <c r="AB34" s="166">
        <f>+Q34+Jul!AB34</f>
        <v>0</v>
      </c>
      <c r="AC34" s="166">
        <f>+R34+Jul!AC34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H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ref="I35:R35" si="11">SUM(I33:I34)</f>
        <v>0</v>
      </c>
      <c r="J35" s="130">
        <f t="shared" si="11"/>
        <v>0</v>
      </c>
      <c r="K35" s="130">
        <f t="shared" si="11"/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</row>
    <row r="37" spans="1:29" ht="16" customHeight="1" x14ac:dyDescent="0.3">
      <c r="A37" s="197" t="str">
        <f>+Jul!A37</f>
        <v xml:space="preserve">Food Cost </v>
      </c>
      <c r="B37" s="71"/>
      <c r="C37" s="211">
        <f>+Jul!C37</f>
        <v>0</v>
      </c>
      <c r="D37" s="211">
        <f>+Jul!D37</f>
        <v>0</v>
      </c>
      <c r="E37" s="55">
        <f>SUM(G37)+Jul!E37</f>
        <v>0</v>
      </c>
      <c r="F37" s="55">
        <f>SUM(H37)+Jul!F37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+I37+Jul!T37</f>
        <v>0</v>
      </c>
      <c r="U37" s="166">
        <f>+J37+Jul!U37</f>
        <v>0</v>
      </c>
      <c r="V37" s="166">
        <f>+K37+Jul!V37</f>
        <v>0</v>
      </c>
      <c r="W37" s="166">
        <f>+L37+Jul!W37</f>
        <v>0</v>
      </c>
      <c r="X37" s="166">
        <f>+M37+Jul!X37</f>
        <v>0</v>
      </c>
      <c r="Y37" s="166">
        <f>+N37+Jul!Y37</f>
        <v>0</v>
      </c>
      <c r="Z37" s="166">
        <f>+O37+Jul!Z37</f>
        <v>0</v>
      </c>
      <c r="AA37" s="166">
        <f>+P37+Jul!AA37</f>
        <v>0</v>
      </c>
      <c r="AB37" s="166">
        <f>+Q37+Jul!AB37</f>
        <v>0</v>
      </c>
      <c r="AC37" s="166">
        <f>+R37+Jul!AC37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>SUM(E37:E37)</f>
        <v>0</v>
      </c>
      <c r="F38" s="112">
        <f>SUM(F37:F37)</f>
        <v>0</v>
      </c>
      <c r="G38" s="112">
        <f>SUM(G37:G37)</f>
        <v>0</v>
      </c>
      <c r="H38" s="112">
        <f>SUM(H37:H37)</f>
        <v>0</v>
      </c>
      <c r="I38" s="130">
        <f t="shared" ref="I38:R38" si="12">SUM(I37:I37)</f>
        <v>0</v>
      </c>
      <c r="J38" s="130">
        <f t="shared" si="12"/>
        <v>0</v>
      </c>
      <c r="K38" s="130">
        <f t="shared" si="12"/>
        <v>0</v>
      </c>
      <c r="L38" s="130">
        <f t="shared" si="12"/>
        <v>0</v>
      </c>
      <c r="M38" s="130">
        <f t="shared" si="12"/>
        <v>0</v>
      </c>
      <c r="N38" s="130">
        <f t="shared" si="12"/>
        <v>0</v>
      </c>
      <c r="O38" s="130">
        <f t="shared" si="12"/>
        <v>0</v>
      </c>
      <c r="P38" s="130">
        <f t="shared" si="12"/>
        <v>0</v>
      </c>
      <c r="Q38" s="130">
        <f t="shared" si="12"/>
        <v>0</v>
      </c>
      <c r="R38" s="130">
        <f t="shared" si="12"/>
        <v>0</v>
      </c>
    </row>
    <row r="39" spans="1:29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</row>
    <row r="40" spans="1:29" ht="16" customHeight="1" x14ac:dyDescent="0.3">
      <c r="A40" s="197" t="str">
        <f>+Jul!A40</f>
        <v>Supplies:Non food(Bags,liners etc)</v>
      </c>
      <c r="B40" s="71"/>
      <c r="C40" s="211">
        <f>+Jul!C40</f>
        <v>0</v>
      </c>
      <c r="D40" s="211">
        <f>+Jul!D40</f>
        <v>0</v>
      </c>
      <c r="E40" s="55">
        <f>SUM(G40)+Jul!E40</f>
        <v>0</v>
      </c>
      <c r="F40" s="55">
        <f>SUM(H40)+Jul!F40</f>
        <v>0</v>
      </c>
      <c r="G40" s="55">
        <f t="shared" ref="G40:G49" si="13">SUM(I40+K40+M40+O40+Q40)</f>
        <v>0</v>
      </c>
      <c r="H40" s="55">
        <f t="shared" ref="H40:H49" si="14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+I40+Jul!T40</f>
        <v>0</v>
      </c>
      <c r="U40" s="166">
        <f>+J40+Jul!U40</f>
        <v>0</v>
      </c>
      <c r="V40" s="166">
        <f>+K40+Jul!V40</f>
        <v>0</v>
      </c>
      <c r="W40" s="166">
        <f>+L40+Jul!W40</f>
        <v>0</v>
      </c>
      <c r="X40" s="166">
        <f>+M40+Jul!X40</f>
        <v>0</v>
      </c>
      <c r="Y40" s="166">
        <f>+N40+Jul!Y40</f>
        <v>0</v>
      </c>
      <c r="Z40" s="166">
        <f>+O40+Jul!Z40</f>
        <v>0</v>
      </c>
      <c r="AA40" s="166">
        <f>+P40+Jul!AA40</f>
        <v>0</v>
      </c>
      <c r="AB40" s="166">
        <f>+Q40+Jul!AB40</f>
        <v>0</v>
      </c>
      <c r="AC40" s="166">
        <f>+R40+Jul!AC40</f>
        <v>0</v>
      </c>
    </row>
    <row r="41" spans="1:29" ht="16" customHeight="1" x14ac:dyDescent="0.3">
      <c r="A41" s="197" t="str">
        <f>+Jul!A41</f>
        <v>Health permit</v>
      </c>
      <c r="B41" s="71"/>
      <c r="C41" s="211">
        <f>+Jul!C41</f>
        <v>0</v>
      </c>
      <c r="D41" s="211">
        <f>+Jul!D41</f>
        <v>0</v>
      </c>
      <c r="E41" s="55">
        <f>SUM(G41)+Jul!E41</f>
        <v>0</v>
      </c>
      <c r="F41" s="55">
        <f>SUM(H41)+Jul!F41</f>
        <v>0</v>
      </c>
      <c r="G41" s="55">
        <f t="shared" si="13"/>
        <v>0</v>
      </c>
      <c r="H41" s="55">
        <f t="shared" si="14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+I41+Jul!T41</f>
        <v>0</v>
      </c>
      <c r="U41" s="166">
        <f>+J41+Jul!U41</f>
        <v>0</v>
      </c>
      <c r="V41" s="166">
        <f>+K41+Jul!V41</f>
        <v>0</v>
      </c>
      <c r="W41" s="166">
        <f>+L41+Jul!W41</f>
        <v>0</v>
      </c>
      <c r="X41" s="166">
        <f>+M41+Jul!X41</f>
        <v>0</v>
      </c>
      <c r="Y41" s="166">
        <f>+N41+Jul!Y41</f>
        <v>0</v>
      </c>
      <c r="Z41" s="166">
        <f>+O41+Jul!Z41</f>
        <v>0</v>
      </c>
      <c r="AA41" s="166">
        <f>+P41+Jul!AA41</f>
        <v>0</v>
      </c>
      <c r="AB41" s="166">
        <f>+Q41+Jul!AB41</f>
        <v>0</v>
      </c>
      <c r="AC41" s="166">
        <f>+R41+Jul!AC41</f>
        <v>0</v>
      </c>
    </row>
    <row r="42" spans="1:29" ht="16" customHeight="1" x14ac:dyDescent="0.3">
      <c r="A42" s="197" t="str">
        <f>+Jul!A42</f>
        <v>Rent</v>
      </c>
      <c r="B42" s="71"/>
      <c r="C42" s="211">
        <f>+Jul!C42</f>
        <v>0</v>
      </c>
      <c r="D42" s="211">
        <f>+Jul!D42</f>
        <v>0</v>
      </c>
      <c r="E42" s="55">
        <f>SUM(G42)+Jul!E42</f>
        <v>0</v>
      </c>
      <c r="F42" s="55">
        <f>SUM(H42)+Jul!F42</f>
        <v>0</v>
      </c>
      <c r="G42" s="55">
        <f t="shared" si="13"/>
        <v>0</v>
      </c>
      <c r="H42" s="55">
        <f t="shared" si="14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+I42+Jul!T42</f>
        <v>0</v>
      </c>
      <c r="U42" s="166">
        <f>+J42+Jul!U42</f>
        <v>0</v>
      </c>
      <c r="V42" s="166">
        <f>+K42+Jul!V42</f>
        <v>0</v>
      </c>
      <c r="W42" s="166">
        <f>+L42+Jul!W42</f>
        <v>0</v>
      </c>
      <c r="X42" s="166">
        <f>+M42+Jul!X42</f>
        <v>0</v>
      </c>
      <c r="Y42" s="166">
        <f>+N42+Jul!Y42</f>
        <v>0</v>
      </c>
      <c r="Z42" s="166">
        <f>+O42+Jul!Z42</f>
        <v>0</v>
      </c>
      <c r="AA42" s="166">
        <f>+P42+Jul!AA42</f>
        <v>0</v>
      </c>
      <c r="AB42" s="166">
        <f>+Q42+Jul!AB42</f>
        <v>0</v>
      </c>
      <c r="AC42" s="166">
        <f>+R42+Jul!AC42</f>
        <v>0</v>
      </c>
    </row>
    <row r="43" spans="1:29" ht="16" customHeight="1" x14ac:dyDescent="0.3">
      <c r="A43" s="197" t="str">
        <f>+Jul!A43</f>
        <v>Program Publicity</v>
      </c>
      <c r="B43" s="71"/>
      <c r="C43" s="211">
        <f>+Jul!C43</f>
        <v>0</v>
      </c>
      <c r="D43" s="211">
        <f>+Jul!D43</f>
        <v>0</v>
      </c>
      <c r="E43" s="55">
        <f>SUM(G43)+Jul!E43</f>
        <v>0</v>
      </c>
      <c r="F43" s="55">
        <f>SUM(H43)+Jul!F43</f>
        <v>0</v>
      </c>
      <c r="G43" s="55">
        <f t="shared" si="13"/>
        <v>0</v>
      </c>
      <c r="H43" s="55">
        <f t="shared" si="14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+I43+Jul!T43</f>
        <v>0</v>
      </c>
      <c r="U43" s="166">
        <f>+J43+Jul!U43</f>
        <v>0</v>
      </c>
      <c r="V43" s="166">
        <f>+K43+Jul!V43</f>
        <v>0</v>
      </c>
      <c r="W43" s="166">
        <f>+L43+Jul!W43</f>
        <v>0</v>
      </c>
      <c r="X43" s="166">
        <f>+M43+Jul!X43</f>
        <v>0</v>
      </c>
      <c r="Y43" s="166">
        <f>+N43+Jul!Y43</f>
        <v>0</v>
      </c>
      <c r="Z43" s="166">
        <f>+O43+Jul!Z43</f>
        <v>0</v>
      </c>
      <c r="AA43" s="166">
        <f>+P43+Jul!AA43</f>
        <v>0</v>
      </c>
      <c r="AB43" s="166">
        <f>+Q43+Jul!AB43</f>
        <v>0</v>
      </c>
      <c r="AC43" s="166">
        <f>+R43+Jul!AC43</f>
        <v>0</v>
      </c>
    </row>
    <row r="44" spans="1:29" ht="16" customHeight="1" x14ac:dyDescent="0.3">
      <c r="A44" s="197" t="str">
        <f>+Jul!A44</f>
        <v>Other</v>
      </c>
      <c r="B44" s="71"/>
      <c r="C44" s="211">
        <f>+Jul!C44</f>
        <v>0</v>
      </c>
      <c r="D44" s="211">
        <f>+Jul!D44</f>
        <v>0</v>
      </c>
      <c r="E44" s="55">
        <f>SUM(G44)+Jul!E44</f>
        <v>0</v>
      </c>
      <c r="F44" s="55">
        <f>SUM(H44)+Jul!F44</f>
        <v>0</v>
      </c>
      <c r="G44" s="55">
        <f t="shared" ref="G44:H46" si="15">SUM(I44+K44+M44+O44+Q44)</f>
        <v>0</v>
      </c>
      <c r="H44" s="55">
        <f t="shared" si="1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+I44+Jul!T44</f>
        <v>0</v>
      </c>
      <c r="U44" s="166">
        <f>+J44+Jul!U44</f>
        <v>0</v>
      </c>
      <c r="V44" s="166">
        <f>+K44+Jul!V44</f>
        <v>0</v>
      </c>
      <c r="W44" s="166">
        <f>+L44+Jul!W44</f>
        <v>0</v>
      </c>
      <c r="X44" s="166">
        <f>+M44+Jul!X44</f>
        <v>0</v>
      </c>
      <c r="Y44" s="166">
        <f>+N44+Jul!Y44</f>
        <v>0</v>
      </c>
      <c r="Z44" s="166">
        <f>+O44+Jul!Z44</f>
        <v>0</v>
      </c>
      <c r="AA44" s="166">
        <f>+P44+Jul!AA44</f>
        <v>0</v>
      </c>
      <c r="AB44" s="166">
        <f>+Q44+Jul!AB44</f>
        <v>0</v>
      </c>
      <c r="AC44" s="166">
        <f>+R44+Jul!AC44</f>
        <v>0</v>
      </c>
    </row>
    <row r="45" spans="1:29" ht="16" customHeight="1" x14ac:dyDescent="0.3">
      <c r="A45" s="197" t="str">
        <f>+Jul!A45</f>
        <v>Other</v>
      </c>
      <c r="B45" s="71"/>
      <c r="C45" s="211">
        <f>+Jul!C45</f>
        <v>0</v>
      </c>
      <c r="D45" s="211">
        <f>+Jul!D45</f>
        <v>0</v>
      </c>
      <c r="E45" s="55">
        <f>SUM(G45)+Jul!E45</f>
        <v>0</v>
      </c>
      <c r="F45" s="55">
        <f>SUM(H45)+Jul!F45</f>
        <v>0</v>
      </c>
      <c r="G45" s="55">
        <f t="shared" si="15"/>
        <v>0</v>
      </c>
      <c r="H45" s="55">
        <f t="shared" si="1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+I45+Jul!T45</f>
        <v>0</v>
      </c>
      <c r="U45" s="166">
        <f>+J45+Jul!U45</f>
        <v>0</v>
      </c>
      <c r="V45" s="166">
        <f>+K45+Jul!V45</f>
        <v>0</v>
      </c>
      <c r="W45" s="166">
        <f>+L45+Jul!W45</f>
        <v>0</v>
      </c>
      <c r="X45" s="166">
        <f>+M45+Jul!X45</f>
        <v>0</v>
      </c>
      <c r="Y45" s="166">
        <f>+N45+Jul!Y45</f>
        <v>0</v>
      </c>
      <c r="Z45" s="166">
        <f>+O45+Jul!Z45</f>
        <v>0</v>
      </c>
      <c r="AA45" s="166">
        <f>+P45+Jul!AA45</f>
        <v>0</v>
      </c>
      <c r="AB45" s="166">
        <f>+Q45+Jul!AB45</f>
        <v>0</v>
      </c>
      <c r="AC45" s="166">
        <f>+R45+Jul!AC45</f>
        <v>0</v>
      </c>
    </row>
    <row r="46" spans="1:29" ht="16" customHeight="1" x14ac:dyDescent="0.3">
      <c r="A46" s="197" t="str">
        <f>+Jul!A46</f>
        <v>Indirect Costs (no more than 10% of grant funds)</v>
      </c>
      <c r="B46" s="71"/>
      <c r="C46" s="211">
        <f>+Jul!C46</f>
        <v>0</v>
      </c>
      <c r="D46" s="211">
        <f>+Jul!D46</f>
        <v>0</v>
      </c>
      <c r="E46" s="55">
        <f>SUM(G46)+Jul!E46</f>
        <v>0</v>
      </c>
      <c r="F46" s="55">
        <f>SUM(H46)+Jul!F46</f>
        <v>0</v>
      </c>
      <c r="G46" s="55">
        <f t="shared" si="15"/>
        <v>0</v>
      </c>
      <c r="H46" s="55">
        <f t="shared" si="1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+I46+Jul!T46</f>
        <v>0</v>
      </c>
      <c r="U46" s="166">
        <f>+J46+Jul!U46</f>
        <v>0</v>
      </c>
      <c r="V46" s="166">
        <f>+K46+Jul!V46</f>
        <v>0</v>
      </c>
      <c r="W46" s="166">
        <f>+L46+Jul!W46</f>
        <v>0</v>
      </c>
      <c r="X46" s="166">
        <f>+M46+Jul!X46</f>
        <v>0</v>
      </c>
      <c r="Y46" s="166">
        <f>+N46+Jul!Y46</f>
        <v>0</v>
      </c>
      <c r="Z46" s="166">
        <f>+O46+Jul!Z46</f>
        <v>0</v>
      </c>
      <c r="AA46" s="166">
        <f>+P46+Jul!AA46</f>
        <v>0</v>
      </c>
      <c r="AB46" s="166">
        <f>+Q46+Jul!AB46</f>
        <v>0</v>
      </c>
      <c r="AC46" s="166">
        <f>+R46+Jul!AC46</f>
        <v>0</v>
      </c>
    </row>
    <row r="47" spans="1:29" ht="16" customHeight="1" x14ac:dyDescent="0.3">
      <c r="A47" s="197"/>
      <c r="B47" s="71"/>
      <c r="C47" s="211"/>
      <c r="D47" s="211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+I47+Jul!T47</f>
        <v>0</v>
      </c>
      <c r="U47" s="166">
        <f>+J47+Jul!U47</f>
        <v>0</v>
      </c>
      <c r="V47" s="166">
        <f>+K47+Jul!V47</f>
        <v>0</v>
      </c>
      <c r="W47" s="166">
        <f>+L47+Jul!W47</f>
        <v>0</v>
      </c>
      <c r="X47" s="166">
        <f>+M47+Jul!X47</f>
        <v>0</v>
      </c>
      <c r="Y47" s="166">
        <f>+N47+Jul!Y47</f>
        <v>0</v>
      </c>
      <c r="Z47" s="166">
        <f>+O47+Jul!Z47</f>
        <v>0</v>
      </c>
      <c r="AA47" s="166">
        <f>+P47+Jul!AA47</f>
        <v>0</v>
      </c>
      <c r="AB47" s="166">
        <f>+Q47+Jul!AB47</f>
        <v>0</v>
      </c>
      <c r="AC47" s="166">
        <f>+R47+Jul!AC47</f>
        <v>0</v>
      </c>
    </row>
    <row r="48" spans="1:29" ht="16" customHeight="1" x14ac:dyDescent="0.3">
      <c r="A48" s="197"/>
      <c r="B48" s="71"/>
      <c r="C48" s="211"/>
      <c r="D48" s="211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+I48+Jul!T48</f>
        <v>0</v>
      </c>
      <c r="U48" s="166">
        <f>+J48+Jul!U48</f>
        <v>0</v>
      </c>
      <c r="V48" s="166">
        <f>+K48+Jul!V48</f>
        <v>0</v>
      </c>
      <c r="W48" s="166">
        <f>+L48+Jul!W48</f>
        <v>0</v>
      </c>
      <c r="X48" s="166">
        <f>+M48+Jul!X48</f>
        <v>0</v>
      </c>
      <c r="Y48" s="166">
        <f>+N48+Jul!Y48</f>
        <v>0</v>
      </c>
      <c r="Z48" s="166">
        <f>+O48+Jul!Z48</f>
        <v>0</v>
      </c>
      <c r="AA48" s="166">
        <f>+P48+Jul!AA48</f>
        <v>0</v>
      </c>
      <c r="AB48" s="166">
        <f>+Q48+Jul!AB48</f>
        <v>0</v>
      </c>
      <c r="AC48" s="166">
        <f>+R48+Jul!AC48</f>
        <v>0</v>
      </c>
    </row>
    <row r="49" spans="1:29" ht="16" customHeight="1" x14ac:dyDescent="0.3">
      <c r="A49" s="197">
        <f>+Jul!A49</f>
        <v>0</v>
      </c>
      <c r="B49" s="71"/>
      <c r="C49" s="211">
        <f>+Jul!C49</f>
        <v>0</v>
      </c>
      <c r="D49" s="211">
        <f>+Jul!D49</f>
        <v>0</v>
      </c>
      <c r="E49" s="55">
        <f>SUM(G49)+Jul!E49</f>
        <v>0</v>
      </c>
      <c r="F49" s="55">
        <f>SUM(H49)+Jul!F49</f>
        <v>0</v>
      </c>
      <c r="G49" s="55">
        <f t="shared" si="13"/>
        <v>0</v>
      </c>
      <c r="H49" s="55">
        <f t="shared" si="14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+I49+Jul!T49</f>
        <v>0</v>
      </c>
      <c r="U49" s="166">
        <f>+J49+Jul!U49</f>
        <v>0</v>
      </c>
      <c r="V49" s="166">
        <f>+K49+Jul!V49</f>
        <v>0</v>
      </c>
      <c r="W49" s="166">
        <f>+L49+Jul!W49</f>
        <v>0</v>
      </c>
      <c r="X49" s="166">
        <f>+M49+Jul!X49</f>
        <v>0</v>
      </c>
      <c r="Y49" s="166">
        <f>+N49+Jul!Y49</f>
        <v>0</v>
      </c>
      <c r="Z49" s="166">
        <f>+O49+Jul!Z49</f>
        <v>0</v>
      </c>
      <c r="AA49" s="166">
        <f>+P49+Jul!AA49</f>
        <v>0</v>
      </c>
      <c r="AB49" s="166">
        <f>+Q49+Jul!AB49</f>
        <v>0</v>
      </c>
      <c r="AC49" s="166">
        <f>+R49+Jul!AC49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6">SUM(C40:C49)</f>
        <v>0</v>
      </c>
      <c r="D50" s="217">
        <f t="shared" si="16"/>
        <v>0</v>
      </c>
      <c r="E50" s="113">
        <f t="shared" si="16"/>
        <v>0</v>
      </c>
      <c r="F50" s="113">
        <f t="shared" si="16"/>
        <v>0</v>
      </c>
      <c r="G50" s="122">
        <f t="shared" si="16"/>
        <v>0</v>
      </c>
      <c r="H50" s="122">
        <f t="shared" si="16"/>
        <v>0</v>
      </c>
      <c r="I50" s="95">
        <f t="shared" si="16"/>
        <v>0</v>
      </c>
      <c r="J50" s="95">
        <f t="shared" si="16"/>
        <v>0</v>
      </c>
      <c r="K50" s="95">
        <f t="shared" si="16"/>
        <v>0</v>
      </c>
      <c r="L50" s="95">
        <f t="shared" si="16"/>
        <v>0</v>
      </c>
      <c r="M50" s="95">
        <f t="shared" si="16"/>
        <v>0</v>
      </c>
      <c r="N50" s="95">
        <f t="shared" si="16"/>
        <v>0</v>
      </c>
      <c r="O50" s="95">
        <f t="shared" si="16"/>
        <v>0</v>
      </c>
      <c r="P50" s="95">
        <f t="shared" si="16"/>
        <v>0</v>
      </c>
      <c r="Q50" s="95">
        <f t="shared" si="16"/>
        <v>0</v>
      </c>
      <c r="R50" s="95">
        <f t="shared" si="16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7">SUM(G50,G38,G35,G31,G27,G22)</f>
        <v>0</v>
      </c>
      <c r="H52" s="127">
        <f t="shared" si="17"/>
        <v>0</v>
      </c>
      <c r="I52" s="99">
        <f t="shared" si="17"/>
        <v>0</v>
      </c>
      <c r="J52" s="99">
        <f t="shared" si="17"/>
        <v>0</v>
      </c>
      <c r="K52" s="99">
        <f t="shared" si="17"/>
        <v>0</v>
      </c>
      <c r="L52" s="99">
        <f t="shared" si="17"/>
        <v>0</v>
      </c>
      <c r="M52" s="99">
        <f t="shared" si="17"/>
        <v>0</v>
      </c>
      <c r="N52" s="99">
        <f t="shared" si="17"/>
        <v>0</v>
      </c>
      <c r="O52" s="99">
        <f t="shared" si="17"/>
        <v>0</v>
      </c>
      <c r="P52" s="99">
        <f t="shared" si="17"/>
        <v>0</v>
      </c>
      <c r="Q52" s="99">
        <f t="shared" si="17"/>
        <v>0</v>
      </c>
      <c r="R52" s="99">
        <f t="shared" si="17"/>
        <v>0</v>
      </c>
      <c r="T52" s="133"/>
      <c r="U52" s="133"/>
      <c r="V52" s="133"/>
      <c r="W52" s="133"/>
      <c r="X52" s="133"/>
      <c r="Y52" s="133"/>
      <c r="Z52" s="133"/>
      <c r="AA52" s="133"/>
      <c r="AB52" s="133"/>
      <c r="AC52" s="133"/>
    </row>
    <row r="53" spans="1:29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+Jul!I53+I52</f>
        <v>0</v>
      </c>
      <c r="J53" s="130">
        <f>+Jul!J53+J52</f>
        <v>0</v>
      </c>
      <c r="K53" s="130">
        <f>+Jul!K53+K52</f>
        <v>0</v>
      </c>
      <c r="L53" s="130">
        <f>+Jul!L53+L52</f>
        <v>0</v>
      </c>
      <c r="M53" s="130">
        <f>+Jul!M53+M52</f>
        <v>0</v>
      </c>
      <c r="N53" s="130">
        <f>+Jul!N53+N52</f>
        <v>0</v>
      </c>
      <c r="O53" s="130">
        <f>+Jul!O53+O52</f>
        <v>0</v>
      </c>
      <c r="P53" s="130">
        <f>+Jul!P53+P52</f>
        <v>0</v>
      </c>
      <c r="Q53" s="130">
        <f>+Jul!Q53+Q52</f>
        <v>0</v>
      </c>
      <c r="R53" s="130">
        <f>+Jul!R53+R52</f>
        <v>0</v>
      </c>
      <c r="T53" s="166">
        <f>SUM(T13:T52)</f>
        <v>0</v>
      </c>
      <c r="U53" s="166">
        <f t="shared" ref="U53:AC53" si="18">SUM(U13:U52)</f>
        <v>0</v>
      </c>
      <c r="V53" s="166">
        <f t="shared" si="18"/>
        <v>0</v>
      </c>
      <c r="W53" s="166">
        <f t="shared" si="18"/>
        <v>0</v>
      </c>
      <c r="X53" s="166">
        <f t="shared" si="18"/>
        <v>0</v>
      </c>
      <c r="Y53" s="166">
        <f t="shared" si="18"/>
        <v>0</v>
      </c>
      <c r="Z53" s="166">
        <f t="shared" si="18"/>
        <v>0</v>
      </c>
      <c r="AA53" s="166">
        <f t="shared" si="18"/>
        <v>0</v>
      </c>
      <c r="AB53" s="166">
        <f t="shared" si="18"/>
        <v>0</v>
      </c>
      <c r="AC53" s="166">
        <f t="shared" si="18"/>
        <v>0</v>
      </c>
    </row>
    <row r="54" spans="1:29" ht="26.25" customHeight="1" thickTop="1" thickBot="1" x14ac:dyDescent="0.35">
      <c r="A54" s="687" t="s">
        <v>82</v>
      </c>
      <c r="B54" s="688"/>
      <c r="C54" s="117"/>
      <c r="D54" s="118"/>
      <c r="E54" s="119"/>
      <c r="F54" s="119"/>
      <c r="G54" s="119"/>
      <c r="H54" s="119"/>
      <c r="I54" s="131">
        <f>+I8-I67</f>
        <v>0</v>
      </c>
      <c r="J54" s="131">
        <f>+J8-J67</f>
        <v>0</v>
      </c>
      <c r="K54" s="306">
        <f>+I54+J54</f>
        <v>0</v>
      </c>
      <c r="L54" s="119"/>
      <c r="M54" s="119"/>
      <c r="N54" s="119"/>
      <c r="O54" s="119"/>
      <c r="P54" s="119"/>
      <c r="Q54" s="119"/>
      <c r="R54" s="119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691" t="s">
        <v>7</v>
      </c>
      <c r="B55" s="692"/>
      <c r="C55" s="120"/>
      <c r="D55" s="120"/>
      <c r="E55" s="121"/>
      <c r="F55" s="121"/>
      <c r="G55" s="121"/>
      <c r="H55" s="121"/>
      <c r="I55" s="685" t="s">
        <v>20</v>
      </c>
      <c r="J55" s="685"/>
      <c r="K55" s="685"/>
      <c r="L55" s="685"/>
      <c r="M55" s="121"/>
      <c r="N55" s="685" t="s">
        <v>6</v>
      </c>
      <c r="O55" s="685"/>
      <c r="P55" s="685"/>
      <c r="Q55" s="685"/>
      <c r="R55" s="685"/>
      <c r="T55" s="327">
        <f>+T53+U53</f>
        <v>0</v>
      </c>
    </row>
    <row r="56" spans="1:29" ht="12.5" x14ac:dyDescent="0.25">
      <c r="A56" s="726"/>
      <c r="B56" s="727"/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10" t="s">
        <v>24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</row>
    <row r="65" spans="1:29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  <c r="T65" s="133"/>
      <c r="U65" s="133"/>
      <c r="V65" s="133"/>
      <c r="W65" s="133"/>
      <c r="X65" s="133"/>
      <c r="Y65" s="133"/>
      <c r="Z65" s="133"/>
      <c r="AA65" s="133"/>
      <c r="AB65" s="133"/>
      <c r="AC65" s="133"/>
    </row>
    <row r="66" spans="1:29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spans="1:29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+Jul!I67+Aug!I66</f>
        <v>0</v>
      </c>
      <c r="J67" s="225">
        <f>+Jul!J67+Aug!J66</f>
        <v>0</v>
      </c>
      <c r="K67" s="226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1:29" ht="16" customHeight="1" x14ac:dyDescent="0.25">
      <c r="E68" s="166"/>
    </row>
    <row r="69" spans="1:29" ht="16" customHeight="1" x14ac:dyDescent="0.25">
      <c r="J69" s="168" t="s">
        <v>211</v>
      </c>
      <c r="K69" s="332">
        <f>+K67+K54</f>
        <v>0</v>
      </c>
    </row>
  </sheetData>
  <sheetProtection selectLockedCells="1"/>
  <protectedRanges>
    <protectedRange sqref="R1" name="Range1_4"/>
    <protectedRange sqref="A3:B3 E2 L2 A2 I2" name="Range1_5"/>
    <protectedRange sqref="A1" name="Range1_4_2"/>
    <protectedRange sqref="G53:H53" name="Range1_9"/>
    <protectedRange sqref="G8:H8" name="Range1_7"/>
    <protectedRange sqref="I51:R51 L34:R34 K24:R24 K13:R21 K26:R26 K29:R30" name="Range1_8"/>
    <protectedRange sqref="I17:J21 I24:J26 I29:J30 I34:K34 K25:R25 I33:R33 I37:R37 I40:R49" name="Range1_1"/>
    <protectedRange sqref="I13:J13" name="Range1_11"/>
    <protectedRange sqref="A22:B22" name="Range1_14"/>
    <protectedRange sqref="I8:J8" name="Range1_18"/>
    <protectedRange sqref="C5:D6" name="Range1"/>
    <protectedRange sqref="I14:J16" name="Range1_11_1"/>
    <protectedRange sqref="A63:F66 A67:B67 G63:J64 L67:R67 H64:R64 M65 N65:R66 L66:M66 A61:R61 K63:R63" name="Range1_2"/>
    <protectedRange sqref="B60:D63 L60:M63" name="Range6"/>
    <protectedRange sqref="K65:K66 G67 I67:K67" name="Range1_10_3"/>
    <protectedRange sqref="G65:G66" name="Range1_13_1"/>
    <protectedRange sqref="I65:J65" name="Range1_10_1_1"/>
    <protectedRange sqref="I66:J66" name="Range1_12_1_1"/>
  </protectedRanges>
  <mergeCells count="47">
    <mergeCell ref="A35:B35"/>
    <mergeCell ref="A55:B55"/>
    <mergeCell ref="A54:B54"/>
    <mergeCell ref="A53:B53"/>
    <mergeCell ref="M2:N2"/>
    <mergeCell ref="J2:K2"/>
    <mergeCell ref="I9:R9"/>
    <mergeCell ref="A50:B50"/>
    <mergeCell ref="A38:B38"/>
    <mergeCell ref="I55:L55"/>
    <mergeCell ref="C10:D10"/>
    <mergeCell ref="A9:B9"/>
    <mergeCell ref="A27:B27"/>
    <mergeCell ref="A22:B22"/>
    <mergeCell ref="A31:B31"/>
    <mergeCell ref="J3:N3"/>
    <mergeCell ref="B60:D61"/>
    <mergeCell ref="G60:J61"/>
    <mergeCell ref="B62:D63"/>
    <mergeCell ref="G62:J63"/>
    <mergeCell ref="O60:R61"/>
    <mergeCell ref="O62:R63"/>
    <mergeCell ref="L60:M61"/>
    <mergeCell ref="L62:M63"/>
    <mergeCell ref="A66:D67"/>
    <mergeCell ref="E66:F67"/>
    <mergeCell ref="O66:Q67"/>
    <mergeCell ref="G65:H65"/>
    <mergeCell ref="G67:H67"/>
    <mergeCell ref="G66:H66"/>
    <mergeCell ref="A65:B65"/>
    <mergeCell ref="F1:G1"/>
    <mergeCell ref="O2:Q2"/>
    <mergeCell ref="R66:R67"/>
    <mergeCell ref="M65:N65"/>
    <mergeCell ref="O65:P65"/>
    <mergeCell ref="N55:R55"/>
    <mergeCell ref="J1:K1"/>
    <mergeCell ref="M1:N1"/>
    <mergeCell ref="A59:R59"/>
    <mergeCell ref="A58:R58"/>
    <mergeCell ref="I57:L57"/>
    <mergeCell ref="N57:R57"/>
    <mergeCell ref="A56:B56"/>
    <mergeCell ref="A57:B57"/>
    <mergeCell ref="I56:L56"/>
    <mergeCell ref="N56:R56"/>
  </mergeCells>
  <phoneticPr fontId="0" type="noConversion"/>
  <pageMargins left="0.25" right="0.25" top="0.5" bottom="0.32" header="0.17" footer="0.17"/>
  <pageSetup scale="45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  <ignoredErrors>
    <ignoredError sqref="E50:F50 E22:F23 E27:F28 E31:F32 E35:F36 E38:F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14.07421875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0" width="10.4609375" style="12" customWidth="1"/>
    <col min="11" max="11" width="11.3046875" style="12" customWidth="1"/>
    <col min="12" max="12" width="10.53515625" style="10" customWidth="1"/>
    <col min="13" max="13" width="11.4609375" style="10" customWidth="1"/>
    <col min="14" max="17" width="10.23046875" style="10" customWidth="1"/>
    <col min="18" max="18" width="12.07421875" style="10" customWidth="1"/>
    <col min="19" max="16384" width="8.84375" style="1"/>
  </cols>
  <sheetData>
    <row r="1" spans="1:29" s="6" customFormat="1" ht="19.5" customHeight="1" x14ac:dyDescent="0.45">
      <c r="A1" s="360" t="str">
        <f>+Aug!A1</f>
        <v xml:space="preserve">Contractor Name: </v>
      </c>
      <c r="B1" s="745">
        <f>+Aug!B1</f>
        <v>0</v>
      </c>
      <c r="C1" s="745"/>
      <c r="D1" s="746"/>
      <c r="E1" s="376" t="s">
        <v>23</v>
      </c>
      <c r="F1" s="747">
        <f>+Aug!F1+31</f>
        <v>44805</v>
      </c>
      <c r="G1" s="747"/>
      <c r="H1" s="374"/>
      <c r="I1" s="360" t="s">
        <v>245</v>
      </c>
      <c r="J1" s="742" t="str">
        <f>Budget!W8</f>
        <v>3500FY23-</v>
      </c>
      <c r="K1" s="742"/>
      <c r="L1" s="7"/>
      <c r="M1" s="743" t="s">
        <v>64</v>
      </c>
      <c r="N1" s="744"/>
      <c r="O1" s="40" t="s">
        <v>73</v>
      </c>
      <c r="P1" s="301">
        <f>+Jul!P1</f>
        <v>0</v>
      </c>
      <c r="Q1" s="40" t="s">
        <v>74</v>
      </c>
      <c r="R1" s="227">
        <f>+Jul!R1</f>
        <v>0</v>
      </c>
    </row>
    <row r="2" spans="1:29" s="6" customFormat="1" ht="18" customHeight="1" thickBot="1" x14ac:dyDescent="0.45">
      <c r="A2" s="360" t="str">
        <f>+Aug!A2</f>
        <v xml:space="preserve">Project Name: </v>
      </c>
      <c r="B2" s="364" t="str">
        <f>+Budget!B1</f>
        <v>VCAAA Senior Nutrition Program</v>
      </c>
      <c r="C2" s="370"/>
      <c r="D2" s="371"/>
      <c r="E2" s="344"/>
      <c r="F2" s="730"/>
      <c r="G2" s="730"/>
      <c r="H2" s="346"/>
      <c r="I2" s="361" t="s">
        <v>246</v>
      </c>
      <c r="J2" s="662">
        <f>Budget!AA6</f>
        <v>0</v>
      </c>
      <c r="K2" s="741"/>
      <c r="L2" s="361" t="str">
        <f>+Aug!L2</f>
        <v xml:space="preserve">Phone:  </v>
      </c>
      <c r="M2" s="662">
        <f>Budget!AA7</f>
        <v>0</v>
      </c>
      <c r="N2" s="741"/>
      <c r="O2" s="735" t="s">
        <v>77</v>
      </c>
      <c r="P2" s="736"/>
      <c r="Q2" s="736"/>
      <c r="R2" s="228">
        <f>+P1+R1</f>
        <v>0</v>
      </c>
    </row>
    <row r="3" spans="1:29" s="6" customFormat="1" ht="18" customHeight="1" thickTop="1" x14ac:dyDescent="0.4">
      <c r="A3" s="8"/>
      <c r="B3" s="16"/>
      <c r="C3" s="16"/>
      <c r="D3" s="16"/>
      <c r="E3" s="348"/>
      <c r="F3" s="348"/>
      <c r="G3" s="348"/>
      <c r="H3" s="349"/>
      <c r="I3" s="362" t="s">
        <v>22</v>
      </c>
      <c r="J3" s="672">
        <f>Budget!AA8</f>
        <v>0</v>
      </c>
      <c r="K3" s="672"/>
      <c r="L3" s="672"/>
      <c r="M3" s="672"/>
      <c r="N3" s="673"/>
      <c r="O3" s="377"/>
      <c r="P3" s="377"/>
      <c r="Q3" s="377"/>
      <c r="R3" s="351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347"/>
      <c r="F4" s="348"/>
      <c r="G4" s="348"/>
      <c r="H4" s="348"/>
      <c r="I4" s="31"/>
      <c r="J4" s="31"/>
      <c r="K4" s="31"/>
      <c r="L4" s="31"/>
      <c r="M4" s="31"/>
      <c r="N4" s="31"/>
      <c r="O4" s="352"/>
      <c r="P4" s="352"/>
      <c r="Q4" s="352"/>
      <c r="R4" s="353"/>
    </row>
    <row r="5" spans="1:29" s="4" customFormat="1" ht="18.75" customHeight="1" x14ac:dyDescent="0.3">
      <c r="A5" s="239"/>
      <c r="B5" s="238" t="s">
        <v>181</v>
      </c>
      <c r="C5" s="68"/>
      <c r="D5" s="68"/>
      <c r="E5" s="347"/>
      <c r="F5" s="348"/>
      <c r="G5" s="348"/>
      <c r="H5" s="349"/>
      <c r="I5" s="28" t="s">
        <v>19</v>
      </c>
      <c r="J5" s="29"/>
      <c r="K5" s="29"/>
      <c r="L5" s="29"/>
      <c r="M5" s="29"/>
      <c r="N5" s="29"/>
      <c r="O5" s="29"/>
      <c r="P5" s="29"/>
      <c r="Q5" s="29"/>
      <c r="R5" s="48"/>
    </row>
    <row r="6" spans="1:29" s="4" customFormat="1" ht="18.75" customHeight="1" x14ac:dyDescent="0.3">
      <c r="A6" s="239"/>
      <c r="B6" s="238" t="s">
        <v>182</v>
      </c>
      <c r="C6" s="248">
        <f>+C5+Aug!C6</f>
        <v>0</v>
      </c>
      <c r="D6" s="248">
        <f>+D5+Aug!D6</f>
        <v>0</v>
      </c>
      <c r="E6" s="41"/>
      <c r="F6" s="42"/>
      <c r="G6" s="42"/>
      <c r="H6" s="350"/>
      <c r="I6" s="244"/>
      <c r="J6" s="245"/>
      <c r="K6" s="245"/>
      <c r="L6" s="245"/>
      <c r="M6" s="245"/>
      <c r="N6" s="245"/>
      <c r="O6" s="245"/>
      <c r="P6" s="245"/>
      <c r="Q6" s="245"/>
      <c r="R6" s="246"/>
    </row>
    <row r="7" spans="1:29" s="3" customFormat="1" ht="55.5" customHeight="1" x14ac:dyDescent="0.2">
      <c r="A7" s="37" t="s">
        <v>8</v>
      </c>
      <c r="B7" s="38"/>
      <c r="C7" s="30" t="s">
        <v>41</v>
      </c>
      <c r="D7" s="30" t="s">
        <v>40</v>
      </c>
      <c r="E7" s="13" t="s">
        <v>43</v>
      </c>
      <c r="F7" s="13" t="s">
        <v>42</v>
      </c>
      <c r="G7" s="14" t="s">
        <v>45</v>
      </c>
      <c r="H7" s="14" t="s">
        <v>44</v>
      </c>
      <c r="I7" s="27" t="s">
        <v>38</v>
      </c>
      <c r="J7" s="27" t="s">
        <v>39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36</v>
      </c>
      <c r="R7" s="15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2">
        <f>+Aug!C8</f>
        <v>0</v>
      </c>
      <c r="D8" s="222">
        <f>+Aug!D8</f>
        <v>0</v>
      </c>
      <c r="E8" s="24">
        <f>+E53</f>
        <v>0</v>
      </c>
      <c r="F8" s="24">
        <f>+F53</f>
        <v>0</v>
      </c>
      <c r="G8" s="51">
        <f>+G52</f>
        <v>0</v>
      </c>
      <c r="H8" s="51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35" t="s">
        <v>62</v>
      </c>
      <c r="B9" s="36"/>
      <c r="C9" s="34">
        <f>IFERROR(+C$8/($C8+$D8),0)</f>
        <v>0</v>
      </c>
      <c r="D9" s="33">
        <f>IFERROR(+D$8/($C8+$D8),0)</f>
        <v>0</v>
      </c>
      <c r="E9" s="52"/>
      <c r="F9" s="52"/>
      <c r="G9" s="52"/>
      <c r="H9" s="52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25"/>
      <c r="F10" s="25"/>
      <c r="G10" s="53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62"/>
      <c r="F11" s="262"/>
      <c r="G11" s="262"/>
      <c r="H11" s="262"/>
      <c r="I11" s="263"/>
      <c r="J11" s="262"/>
      <c r="K11" s="262"/>
      <c r="L11" s="262"/>
      <c r="M11" s="262"/>
      <c r="N11" s="262"/>
      <c r="O11" s="262"/>
      <c r="P11" s="262"/>
      <c r="Q11" s="262"/>
      <c r="R11" s="264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4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108" t="str">
        <f>+Aug!A13</f>
        <v>Admin/Fiscal</v>
      </c>
      <c r="B13" s="207">
        <f>+Jul!B13</f>
        <v>0</v>
      </c>
      <c r="C13" s="211">
        <f>+Aug!C13</f>
        <v>0</v>
      </c>
      <c r="D13" s="211">
        <f>+Aug!D13</f>
        <v>0</v>
      </c>
      <c r="E13" s="55">
        <f>+G13+Aug!E13</f>
        <v>0</v>
      </c>
      <c r="F13" s="55">
        <f>+H13+Aug!F13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+I13+Aug!T13</f>
        <v>0</v>
      </c>
      <c r="U13" s="166">
        <f>+J13+Aug!U13</f>
        <v>0</v>
      </c>
      <c r="V13" s="166">
        <f>+K13+Aug!V13</f>
        <v>0</v>
      </c>
      <c r="W13" s="166">
        <f>+L13+Aug!W13</f>
        <v>0</v>
      </c>
      <c r="X13" s="166">
        <f>+M13+Aug!X13</f>
        <v>0</v>
      </c>
      <c r="Y13" s="166">
        <f>+N13+Aug!Y13</f>
        <v>0</v>
      </c>
      <c r="Z13" s="166">
        <f>+O13+Aug!Z13</f>
        <v>0</v>
      </c>
      <c r="AA13" s="166">
        <f>+P13+Aug!AA13</f>
        <v>0</v>
      </c>
      <c r="AB13" s="166">
        <f>+Q13+Aug!AB13</f>
        <v>0</v>
      </c>
      <c r="AC13" s="166">
        <f>+R13+Aug!AC13</f>
        <v>0</v>
      </c>
    </row>
    <row r="14" spans="1:29" s="133" customFormat="1" ht="16" customHeight="1" x14ac:dyDescent="0.3">
      <c r="A14" s="108" t="str">
        <f>+Aug!A14</f>
        <v>Site/ HDM/MOW Coordinator</v>
      </c>
      <c r="B14" s="207">
        <f>+Jul!B14</f>
        <v>0</v>
      </c>
      <c r="C14" s="211">
        <f>+Aug!C14</f>
        <v>0</v>
      </c>
      <c r="D14" s="211">
        <f>+Aug!D14</f>
        <v>0</v>
      </c>
      <c r="E14" s="55">
        <f>+G14+Aug!E14</f>
        <v>0</v>
      </c>
      <c r="F14" s="55">
        <f>+H14+Aug!F14</f>
        <v>0</v>
      </c>
      <c r="G14" s="55">
        <f t="shared" ref="G14:G21" si="1">SUM(I14+K14+M14+O14+Q14)</f>
        <v>0</v>
      </c>
      <c r="H14" s="55">
        <f t="shared" ref="H14:H21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+I14+Aug!T14</f>
        <v>0</v>
      </c>
      <c r="U14" s="166">
        <f>+J14+Aug!U14</f>
        <v>0</v>
      </c>
      <c r="V14" s="166">
        <f>+K14+Aug!V14</f>
        <v>0</v>
      </c>
      <c r="W14" s="166">
        <f>+L14+Aug!W14</f>
        <v>0</v>
      </c>
      <c r="X14" s="166">
        <f>+M14+Aug!X14</f>
        <v>0</v>
      </c>
      <c r="Y14" s="166">
        <f>+N14+Aug!Y14</f>
        <v>0</v>
      </c>
      <c r="Z14" s="166">
        <f>+O14+Aug!Z14</f>
        <v>0</v>
      </c>
      <c r="AA14" s="166">
        <f>+P14+Aug!AA14</f>
        <v>0</v>
      </c>
      <c r="AB14" s="166">
        <f>+Q14+Aug!AB14</f>
        <v>0</v>
      </c>
      <c r="AC14" s="166">
        <f>+R14+Aug!AC14</f>
        <v>0</v>
      </c>
    </row>
    <row r="15" spans="1:29" s="133" customFormat="1" ht="16" customHeight="1" x14ac:dyDescent="0.3">
      <c r="A15" s="108" t="str">
        <f>+Aug!A15</f>
        <v>Cook</v>
      </c>
      <c r="B15" s="207">
        <f>+Jul!B15</f>
        <v>0</v>
      </c>
      <c r="C15" s="211">
        <f>+Aug!C15</f>
        <v>0</v>
      </c>
      <c r="D15" s="211">
        <f>+Aug!D15</f>
        <v>0</v>
      </c>
      <c r="E15" s="55">
        <f>+G15+Aug!E15</f>
        <v>0</v>
      </c>
      <c r="F15" s="55">
        <f>+H15+Aug!F15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+I15+Aug!T15</f>
        <v>0</v>
      </c>
      <c r="U15" s="166">
        <f>+J15+Aug!U15</f>
        <v>0</v>
      </c>
      <c r="V15" s="166">
        <f>+K15+Aug!V15</f>
        <v>0</v>
      </c>
      <c r="W15" s="166">
        <f>+L15+Aug!W15</f>
        <v>0</v>
      </c>
      <c r="X15" s="166">
        <f>+M15+Aug!X15</f>
        <v>0</v>
      </c>
      <c r="Y15" s="166">
        <f>+N15+Aug!Y15</f>
        <v>0</v>
      </c>
      <c r="Z15" s="166">
        <f>+O15+Aug!Z15</f>
        <v>0</v>
      </c>
      <c r="AA15" s="166">
        <f>+P15+Aug!AA15</f>
        <v>0</v>
      </c>
      <c r="AB15" s="166">
        <f>+Q15+Aug!AB15</f>
        <v>0</v>
      </c>
      <c r="AC15" s="166">
        <f>+R15+Aug!AC15</f>
        <v>0</v>
      </c>
    </row>
    <row r="16" spans="1:29" s="133" customFormat="1" ht="16" customHeight="1" x14ac:dyDescent="0.3">
      <c r="A16" s="108" t="str">
        <f>+Aug!A16</f>
        <v>Staff</v>
      </c>
      <c r="B16" s="207">
        <f>+Jul!B16</f>
        <v>0</v>
      </c>
      <c r="C16" s="211">
        <f>+Aug!C16</f>
        <v>0</v>
      </c>
      <c r="D16" s="211">
        <f>+Aug!D16</f>
        <v>0</v>
      </c>
      <c r="E16" s="55">
        <f>+G16+Aug!E16</f>
        <v>0</v>
      </c>
      <c r="F16" s="55">
        <f>+H16+Aug!F16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+I16+Aug!T16</f>
        <v>0</v>
      </c>
      <c r="U16" s="166">
        <f>+J16+Aug!U16</f>
        <v>0</v>
      </c>
      <c r="V16" s="166">
        <f>+K16+Aug!V16</f>
        <v>0</v>
      </c>
      <c r="W16" s="166">
        <f>+L16+Aug!W16</f>
        <v>0</v>
      </c>
      <c r="X16" s="166">
        <f>+M16+Aug!X16</f>
        <v>0</v>
      </c>
      <c r="Y16" s="166">
        <f>+N16+Aug!Y16</f>
        <v>0</v>
      </c>
      <c r="Z16" s="166">
        <f>+O16+Aug!Z16</f>
        <v>0</v>
      </c>
      <c r="AA16" s="166">
        <f>+P16+Aug!AA16</f>
        <v>0</v>
      </c>
      <c r="AB16" s="166">
        <f>+Q16+Aug!AB16</f>
        <v>0</v>
      </c>
      <c r="AC16" s="166">
        <f>+R16+Aug!AC16</f>
        <v>0</v>
      </c>
    </row>
    <row r="17" spans="1:29" s="133" customFormat="1" ht="16" customHeight="1" x14ac:dyDescent="0.3">
      <c r="A17" s="108" t="str">
        <f>+Aug!A17</f>
        <v>Staff</v>
      </c>
      <c r="B17" s="207">
        <f>+Jul!B17</f>
        <v>0</v>
      </c>
      <c r="C17" s="211">
        <f>+Aug!C17</f>
        <v>0</v>
      </c>
      <c r="D17" s="211">
        <f>+Aug!D17</f>
        <v>0</v>
      </c>
      <c r="E17" s="55">
        <f>+G17+Aug!E17</f>
        <v>0</v>
      </c>
      <c r="F17" s="55">
        <f>+H17+Aug!F17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+I17+Aug!T17</f>
        <v>0</v>
      </c>
      <c r="U17" s="166">
        <f>+J17+Aug!U17</f>
        <v>0</v>
      </c>
      <c r="V17" s="166">
        <f>+K17+Aug!V17</f>
        <v>0</v>
      </c>
      <c r="W17" s="166">
        <f>+L17+Aug!W17</f>
        <v>0</v>
      </c>
      <c r="X17" s="166">
        <f>+M17+Aug!X17</f>
        <v>0</v>
      </c>
      <c r="Y17" s="166">
        <f>+N17+Aug!Y17</f>
        <v>0</v>
      </c>
      <c r="Z17" s="166">
        <f>+O17+Aug!Z17</f>
        <v>0</v>
      </c>
      <c r="AA17" s="166">
        <f>+P17+Aug!AA17</f>
        <v>0</v>
      </c>
      <c r="AB17" s="166">
        <f>+Q17+Aug!AB17</f>
        <v>0</v>
      </c>
      <c r="AC17" s="166">
        <f>+R17+Aug!AC17</f>
        <v>0</v>
      </c>
    </row>
    <row r="18" spans="1:29" s="133" customFormat="1" ht="16" customHeight="1" x14ac:dyDescent="0.3">
      <c r="A18" s="108" t="s">
        <v>106</v>
      </c>
      <c r="B18" s="207">
        <f>+Jul!B18</f>
        <v>0</v>
      </c>
      <c r="C18" s="211">
        <f>+Aug!C18</f>
        <v>0</v>
      </c>
      <c r="D18" s="211">
        <f>+Aug!D18</f>
        <v>0</v>
      </c>
      <c r="E18" s="55">
        <f>+G18+Aug!E18</f>
        <v>0</v>
      </c>
      <c r="F18" s="55">
        <f>+H18+Aug!F18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+I18+Aug!T18</f>
        <v>0</v>
      </c>
      <c r="U18" s="166">
        <f>+J18+Aug!U18</f>
        <v>0</v>
      </c>
      <c r="V18" s="166">
        <f>+K18+Aug!V18</f>
        <v>0</v>
      </c>
      <c r="W18" s="166">
        <f>+L18+Aug!W18</f>
        <v>0</v>
      </c>
      <c r="X18" s="166">
        <f>+M18+Aug!X18</f>
        <v>0</v>
      </c>
      <c r="Y18" s="166">
        <f>+N18+Aug!Y18</f>
        <v>0</v>
      </c>
      <c r="Z18" s="166">
        <f>+O18+Aug!Z18</f>
        <v>0</v>
      </c>
      <c r="AA18" s="166">
        <f>+P18+Aug!AA18</f>
        <v>0</v>
      </c>
      <c r="AB18" s="166">
        <f>+Q18+Aug!AB18</f>
        <v>0</v>
      </c>
      <c r="AC18" s="166">
        <f>+R18+Aug!AC18</f>
        <v>0</v>
      </c>
    </row>
    <row r="19" spans="1:29" s="133" customFormat="1" ht="16" customHeight="1" x14ac:dyDescent="0.3">
      <c r="A19" s="108" t="s">
        <v>106</v>
      </c>
      <c r="B19" s="207">
        <f>+Jul!B19</f>
        <v>0</v>
      </c>
      <c r="C19" s="211">
        <f>+Aug!C19</f>
        <v>0</v>
      </c>
      <c r="D19" s="211">
        <f>+Aug!D19</f>
        <v>0</v>
      </c>
      <c r="E19" s="55">
        <f>+G19+Aug!E19</f>
        <v>0</v>
      </c>
      <c r="F19" s="55">
        <f>+H19+Aug!F19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+I19+Aug!T19</f>
        <v>0</v>
      </c>
      <c r="U19" s="166">
        <f>+J19+Aug!U19</f>
        <v>0</v>
      </c>
      <c r="V19" s="166">
        <f>+K19+Aug!V19</f>
        <v>0</v>
      </c>
      <c r="W19" s="166">
        <f>+L19+Aug!W19</f>
        <v>0</v>
      </c>
      <c r="X19" s="166">
        <f>+M19+Aug!X19</f>
        <v>0</v>
      </c>
      <c r="Y19" s="166">
        <f>+N19+Aug!Y19</f>
        <v>0</v>
      </c>
      <c r="Z19" s="166">
        <f>+O19+Aug!Z19</f>
        <v>0</v>
      </c>
      <c r="AA19" s="166">
        <f>+P19+Aug!AA19</f>
        <v>0</v>
      </c>
      <c r="AB19" s="166">
        <f>+Q19+Aug!AB19</f>
        <v>0</v>
      </c>
      <c r="AC19" s="166">
        <f>+R19+Aug!AC19</f>
        <v>0</v>
      </c>
    </row>
    <row r="20" spans="1:29" s="133" customFormat="1" ht="16" customHeight="1" x14ac:dyDescent="0.3">
      <c r="A20" s="108" t="str">
        <f>+Aug!A20</f>
        <v>Volunteers:</v>
      </c>
      <c r="B20" s="207">
        <f>+Jul!B20</f>
        <v>0</v>
      </c>
      <c r="C20" s="211">
        <f>+Aug!C20</f>
        <v>0</v>
      </c>
      <c r="D20" s="211">
        <f>+Aug!D20</f>
        <v>0</v>
      </c>
      <c r="E20" s="55">
        <f>+G20+Aug!E20</f>
        <v>0</v>
      </c>
      <c r="F20" s="55">
        <f>+H20+Aug!F20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+I20+Aug!T20</f>
        <v>0</v>
      </c>
      <c r="U20" s="166">
        <f>+J20+Aug!U20</f>
        <v>0</v>
      </c>
      <c r="V20" s="166">
        <f>+K20+Aug!V20</f>
        <v>0</v>
      </c>
      <c r="W20" s="166">
        <f>+L20+Aug!W20</f>
        <v>0</v>
      </c>
      <c r="X20" s="166">
        <f>+M20+Aug!X20</f>
        <v>0</v>
      </c>
      <c r="Y20" s="166">
        <f>+N20+Aug!Y20</f>
        <v>0</v>
      </c>
      <c r="Z20" s="166">
        <f>+O20+Aug!Z20</f>
        <v>0</v>
      </c>
      <c r="AA20" s="166">
        <f>+P20+Aug!AA20</f>
        <v>0</v>
      </c>
      <c r="AB20" s="166">
        <f>+Q20+Aug!AB20</f>
        <v>0</v>
      </c>
      <c r="AC20" s="166">
        <f>+R20+Aug!AC20</f>
        <v>0</v>
      </c>
    </row>
    <row r="21" spans="1:29" s="133" customFormat="1" ht="16" customHeight="1" x14ac:dyDescent="0.3">
      <c r="A21" s="108">
        <f>+Aug!A21</f>
        <v>0</v>
      </c>
      <c r="B21" s="207">
        <f>+Jul!B21</f>
        <v>0</v>
      </c>
      <c r="C21" s="211">
        <f>+Aug!C21</f>
        <v>0</v>
      </c>
      <c r="D21" s="211">
        <f>+Aug!D21</f>
        <v>0</v>
      </c>
      <c r="E21" s="55">
        <f>+G21+Aug!E21</f>
        <v>0</v>
      </c>
      <c r="F21" s="55">
        <f>+H21+Aug!F21</f>
        <v>0</v>
      </c>
      <c r="G21" s="55">
        <f t="shared" si="1"/>
        <v>0</v>
      </c>
      <c r="H21" s="55">
        <f t="shared" si="2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+I21+Aug!T21</f>
        <v>0</v>
      </c>
      <c r="U21" s="166">
        <f>+J21+Aug!U21</f>
        <v>0</v>
      </c>
      <c r="V21" s="166">
        <f>+K21+Aug!V21</f>
        <v>0</v>
      </c>
      <c r="W21" s="166">
        <f>+L21+Aug!W21</f>
        <v>0</v>
      </c>
      <c r="X21" s="166">
        <f>+M21+Aug!X21</f>
        <v>0</v>
      </c>
      <c r="Y21" s="166">
        <f>+N21+Aug!Y21</f>
        <v>0</v>
      </c>
      <c r="Z21" s="166">
        <f>+O21+Aug!Z21</f>
        <v>0</v>
      </c>
      <c r="AA21" s="166">
        <f>+P21+Aug!AA21</f>
        <v>0</v>
      </c>
      <c r="AB21" s="166">
        <f>+Q21+Aug!AB21</f>
        <v>0</v>
      </c>
      <c r="AC21" s="166">
        <f>+R21+Aug!AC21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J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si="3"/>
        <v>0</v>
      </c>
      <c r="J22" s="130">
        <f t="shared" si="3"/>
        <v>0</v>
      </c>
      <c r="K22" s="130">
        <f t="shared" ref="K22:R22" si="4">SUM(K13:K21)</f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108" t="str">
        <f>+Aug!A24</f>
        <v>Travel/Mileage</v>
      </c>
      <c r="B24" s="72"/>
      <c r="C24" s="211">
        <f>+Aug!C24</f>
        <v>0</v>
      </c>
      <c r="D24" s="211">
        <f>+Aug!D24</f>
        <v>0</v>
      </c>
      <c r="E24" s="55">
        <f>+G24+Aug!E24</f>
        <v>0</v>
      </c>
      <c r="F24" s="55">
        <f>+H24+Aug!F24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+I24+Aug!T24</f>
        <v>0</v>
      </c>
      <c r="U24" s="166">
        <f>+J24+Aug!U24</f>
        <v>0</v>
      </c>
      <c r="V24" s="166">
        <f>+K24+Aug!V24</f>
        <v>0</v>
      </c>
      <c r="W24" s="166">
        <f>+L24+Aug!W24</f>
        <v>0</v>
      </c>
      <c r="X24" s="166">
        <f>+M24+Aug!X24</f>
        <v>0</v>
      </c>
      <c r="Y24" s="166">
        <f>+N24+Aug!Y24</f>
        <v>0</v>
      </c>
      <c r="Z24" s="166">
        <f>+O24+Aug!Z24</f>
        <v>0</v>
      </c>
      <c r="AA24" s="166">
        <f>+P24+Aug!AA24</f>
        <v>0</v>
      </c>
      <c r="AB24" s="166">
        <f>+Q24+Aug!AB24</f>
        <v>0</v>
      </c>
      <c r="AC24" s="166">
        <f>+R24+Aug!AC24</f>
        <v>0</v>
      </c>
    </row>
    <row r="25" spans="1:29" s="133" customFormat="1" ht="16" customHeight="1" x14ac:dyDescent="0.3">
      <c r="A25" s="108" t="str">
        <f>+Aug!A25</f>
        <v>Training</v>
      </c>
      <c r="B25" s="72"/>
      <c r="C25" s="211">
        <f>+Aug!C25</f>
        <v>0</v>
      </c>
      <c r="D25" s="211">
        <f>+Aug!D25</f>
        <v>0</v>
      </c>
      <c r="E25" s="55">
        <f>+G25+Aug!E25</f>
        <v>0</v>
      </c>
      <c r="F25" s="55">
        <f>+H25+Aug!F25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+I25+Aug!T25</f>
        <v>0</v>
      </c>
      <c r="U25" s="166">
        <f>+J25+Aug!U25</f>
        <v>0</v>
      </c>
      <c r="V25" s="166">
        <f>+K25+Aug!V25</f>
        <v>0</v>
      </c>
      <c r="W25" s="166">
        <f>+L25+Aug!W25</f>
        <v>0</v>
      </c>
      <c r="X25" s="166">
        <f>+M25+Aug!X25</f>
        <v>0</v>
      </c>
      <c r="Y25" s="166">
        <f>+N25+Aug!Y25</f>
        <v>0</v>
      </c>
      <c r="Z25" s="166">
        <f>+O25+Aug!Z25</f>
        <v>0</v>
      </c>
      <c r="AA25" s="166">
        <f>+P25+Aug!AA25</f>
        <v>0</v>
      </c>
      <c r="AB25" s="166">
        <f>+Q25+Aug!AB25</f>
        <v>0</v>
      </c>
      <c r="AC25" s="166">
        <f>+R25+Aug!AC25</f>
        <v>0</v>
      </c>
    </row>
    <row r="26" spans="1:29" s="133" customFormat="1" ht="16" customHeight="1" x14ac:dyDescent="0.3">
      <c r="A26" s="108">
        <f>+Aug!A26</f>
        <v>0</v>
      </c>
      <c r="B26" s="72"/>
      <c r="C26" s="211">
        <f>+Aug!C26</f>
        <v>0</v>
      </c>
      <c r="D26" s="211">
        <f>+Aug!D26</f>
        <v>0</v>
      </c>
      <c r="E26" s="55">
        <f>+G26+Aug!E26</f>
        <v>0</v>
      </c>
      <c r="F26" s="55">
        <f>+H26+Aug!F26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+I26+Aug!T26</f>
        <v>0</v>
      </c>
      <c r="U26" s="166">
        <f>+J26+Aug!U26</f>
        <v>0</v>
      </c>
      <c r="V26" s="166">
        <f>+K26+Aug!V26</f>
        <v>0</v>
      </c>
      <c r="W26" s="166">
        <f>+L26+Aug!W26</f>
        <v>0</v>
      </c>
      <c r="X26" s="166">
        <f>+M26+Aug!X26</f>
        <v>0</v>
      </c>
      <c r="Y26" s="166">
        <f>+N26+Aug!Y26</f>
        <v>0</v>
      </c>
      <c r="Z26" s="166">
        <f>+O26+Aug!Z26</f>
        <v>0</v>
      </c>
      <c r="AA26" s="166">
        <f>+P26+Aug!AA26</f>
        <v>0</v>
      </c>
      <c r="AB26" s="166">
        <f>+Q26+Aug!AB26</f>
        <v>0</v>
      </c>
      <c r="AC26" s="166">
        <f>+R26+Aug!AC26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si="6"/>
        <v>0</v>
      </c>
      <c r="J27" s="130">
        <f t="shared" si="6"/>
        <v>0</v>
      </c>
      <c r="K27" s="130">
        <f t="shared" ref="K27:R27" si="7">SUM(K24:K26)</f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 t="shared" si="7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108" t="str">
        <f>+Aug!A29</f>
        <v xml:space="preserve"> Equipment</v>
      </c>
      <c r="B29" s="72"/>
      <c r="C29" s="211">
        <f>+Aug!C29</f>
        <v>0</v>
      </c>
      <c r="D29" s="211">
        <f>+Aug!D29</f>
        <v>0</v>
      </c>
      <c r="E29" s="55">
        <f>SUM(G29)+Aug!E29</f>
        <v>0</v>
      </c>
      <c r="F29" s="55">
        <f>SUM(H29)+Aug!F29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>
        <v>0</v>
      </c>
      <c r="R29" s="68"/>
      <c r="T29" s="166">
        <f>+I29+Aug!T29</f>
        <v>0</v>
      </c>
      <c r="U29" s="166">
        <f>+J29+Aug!U29</f>
        <v>0</v>
      </c>
      <c r="V29" s="166">
        <f>+K29+Aug!V29</f>
        <v>0</v>
      </c>
      <c r="W29" s="166">
        <f>+L29+Aug!W29</f>
        <v>0</v>
      </c>
      <c r="X29" s="166">
        <f>+M29+Aug!X29</f>
        <v>0</v>
      </c>
      <c r="Y29" s="166">
        <f>+N29+Aug!Y29</f>
        <v>0</v>
      </c>
      <c r="Z29" s="166">
        <f>+O29+Aug!Z29</f>
        <v>0</v>
      </c>
      <c r="AA29" s="166">
        <f>+P29+Aug!AA29</f>
        <v>0</v>
      </c>
      <c r="AB29" s="166">
        <f>+Q29+Aug!AB29</f>
        <v>0</v>
      </c>
      <c r="AC29" s="166">
        <f>+R29+Aug!AC29</f>
        <v>0</v>
      </c>
    </row>
    <row r="30" spans="1:29" s="133" customFormat="1" ht="16" customHeight="1" x14ac:dyDescent="0.3">
      <c r="A30" s="108">
        <f>+Aug!A30</f>
        <v>0</v>
      </c>
      <c r="B30" s="72"/>
      <c r="C30" s="211">
        <f>+Aug!C30</f>
        <v>0</v>
      </c>
      <c r="D30" s="211">
        <f>+Aug!D30</f>
        <v>0</v>
      </c>
      <c r="E30" s="55">
        <f>SUM(G30)+Aug!E30</f>
        <v>0</v>
      </c>
      <c r="F30" s="55">
        <f>SUM(H30)+Aug!F30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+I30+Aug!T30</f>
        <v>0</v>
      </c>
      <c r="U30" s="166">
        <f>+J30+Aug!U30</f>
        <v>0</v>
      </c>
      <c r="V30" s="166">
        <f>+K30+Aug!V30</f>
        <v>0</v>
      </c>
      <c r="W30" s="166">
        <f>+L30+Aug!W30</f>
        <v>0</v>
      </c>
      <c r="X30" s="166">
        <f>+M30+Aug!X30</f>
        <v>0</v>
      </c>
      <c r="Y30" s="166">
        <f>+N30+Aug!Y30</f>
        <v>0</v>
      </c>
      <c r="Z30" s="166">
        <f>+O30+Aug!Z30</f>
        <v>0</v>
      </c>
      <c r="AA30" s="166">
        <f>+P30+Aug!AA30</f>
        <v>0</v>
      </c>
      <c r="AB30" s="166">
        <f>+Q30+Aug!AB30</f>
        <v>0</v>
      </c>
      <c r="AC30" s="166">
        <f>+R30+Aug!AC30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108" t="str">
        <f>+Aug!A33</f>
        <v>Congregate or HDM Meals</v>
      </c>
      <c r="B33" s="72"/>
      <c r="C33" s="211">
        <f>+Aug!C33</f>
        <v>0</v>
      </c>
      <c r="D33" s="211">
        <f>+Aug!D33</f>
        <v>0</v>
      </c>
      <c r="E33" s="55">
        <f>SUM(G33)+Aug!E33</f>
        <v>0</v>
      </c>
      <c r="F33" s="55">
        <f>SUM(H33)+Aug!F33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+I33+Aug!T33</f>
        <v>0</v>
      </c>
      <c r="U33" s="166">
        <f>+J33+Aug!U33</f>
        <v>0</v>
      </c>
      <c r="V33" s="166">
        <f>+K33+Aug!V33</f>
        <v>0</v>
      </c>
      <c r="W33" s="166">
        <f>+L33+Aug!W33</f>
        <v>0</v>
      </c>
      <c r="X33" s="166">
        <f>+M33+Aug!X33</f>
        <v>0</v>
      </c>
      <c r="Y33" s="166">
        <f>+N33+Aug!Y33</f>
        <v>0</v>
      </c>
      <c r="Z33" s="166">
        <f>+O33+Aug!Z33</f>
        <v>0</v>
      </c>
      <c r="AA33" s="166">
        <f>+P33+Aug!AA33</f>
        <v>0</v>
      </c>
      <c r="AB33" s="166">
        <f>+Q33+Aug!AB33</f>
        <v>0</v>
      </c>
      <c r="AC33" s="166">
        <f>+R33+Aug!AC33</f>
        <v>0</v>
      </c>
    </row>
    <row r="34" spans="1:29" s="133" customFormat="1" ht="16" customHeight="1" x14ac:dyDescent="0.3">
      <c r="A34" s="108" t="str">
        <f>+Aug!A34</f>
        <v>Food Share Delivery Cost</v>
      </c>
      <c r="B34" s="72"/>
      <c r="C34" s="211">
        <f>+Aug!C34</f>
        <v>0</v>
      </c>
      <c r="D34" s="211">
        <f>+Aug!D34</f>
        <v>0</v>
      </c>
      <c r="E34" s="55">
        <f>SUM(G34)+Aug!E34</f>
        <v>0</v>
      </c>
      <c r="F34" s="55">
        <f>SUM(H34)+Aug!F34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+I34+Aug!T34</f>
        <v>0</v>
      </c>
      <c r="U34" s="166">
        <f>+J34+Aug!U34</f>
        <v>0</v>
      </c>
      <c r="V34" s="166">
        <f>+K34+Aug!V34</f>
        <v>0</v>
      </c>
      <c r="W34" s="166">
        <f>+L34+Aug!W34</f>
        <v>0</v>
      </c>
      <c r="X34" s="166">
        <f>+M34+Aug!X34</f>
        <v>0</v>
      </c>
      <c r="Y34" s="166">
        <f>+N34+Aug!Y34</f>
        <v>0</v>
      </c>
      <c r="Z34" s="166">
        <f>+O34+Aug!Z34</f>
        <v>0</v>
      </c>
      <c r="AA34" s="166">
        <f>+P34+Aug!AA34</f>
        <v>0</v>
      </c>
      <c r="AB34" s="166">
        <f>+Q34+Aug!AB34</f>
        <v>0</v>
      </c>
      <c r="AC34" s="166">
        <f>+R34+Aug!AC34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ref="K35:R35" si="11">SUM(K33:K34)</f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108" t="str">
        <f>+Aug!A37</f>
        <v xml:space="preserve">Food Cost </v>
      </c>
      <c r="B37" s="72"/>
      <c r="C37" s="211">
        <f>+Aug!C37</f>
        <v>0</v>
      </c>
      <c r="D37" s="211">
        <f>+Aug!D37</f>
        <v>0</v>
      </c>
      <c r="E37" s="55">
        <f>SUM(G37)+Aug!E37</f>
        <v>0</v>
      </c>
      <c r="F37" s="55">
        <f>SUM(H37)+Aug!F37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+I37+Aug!T37</f>
        <v>0</v>
      </c>
      <c r="U37" s="166">
        <f>+J37+Aug!U37</f>
        <v>0</v>
      </c>
      <c r="V37" s="166">
        <f>+K37+Aug!V37</f>
        <v>0</v>
      </c>
      <c r="W37" s="166">
        <f>+L37+Aug!W37</f>
        <v>0</v>
      </c>
      <c r="X37" s="166">
        <f>+M37+Aug!X37</f>
        <v>0</v>
      </c>
      <c r="Y37" s="166">
        <f>+N37+Aug!Y37</f>
        <v>0</v>
      </c>
      <c r="Z37" s="166">
        <f>+O37+Aug!Z37</f>
        <v>0</v>
      </c>
      <c r="AA37" s="166">
        <f>+P37+Aug!AA37</f>
        <v>0</v>
      </c>
      <c r="AB37" s="166">
        <f>+Q37+Aug!AB37</f>
        <v>0</v>
      </c>
      <c r="AC37" s="166">
        <f>+R37+Aug!AC37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2">SUM(E37:E37)</f>
        <v>0</v>
      </c>
      <c r="F38" s="112">
        <f t="shared" si="12"/>
        <v>0</v>
      </c>
      <c r="G38" s="112">
        <f t="shared" si="12"/>
        <v>0</v>
      </c>
      <c r="H38" s="112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ref="K38:R38" si="13">SUM(K37:K37)</f>
        <v>0</v>
      </c>
      <c r="L38" s="130">
        <f t="shared" si="13"/>
        <v>0</v>
      </c>
      <c r="M38" s="130">
        <f t="shared" si="13"/>
        <v>0</v>
      </c>
      <c r="N38" s="130">
        <f t="shared" si="13"/>
        <v>0</v>
      </c>
      <c r="O38" s="130">
        <f t="shared" si="13"/>
        <v>0</v>
      </c>
      <c r="P38" s="130">
        <f t="shared" si="13"/>
        <v>0</v>
      </c>
      <c r="Q38" s="130">
        <f t="shared" si="13"/>
        <v>0</v>
      </c>
      <c r="R38" s="130">
        <f t="shared" si="13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108" t="str">
        <f>+Aug!A40</f>
        <v>Supplies:Non food(Bags,liners etc)</v>
      </c>
      <c r="B40" s="72"/>
      <c r="C40" s="211">
        <f>+Aug!C40</f>
        <v>0</v>
      </c>
      <c r="D40" s="211">
        <f>+Aug!D40</f>
        <v>0</v>
      </c>
      <c r="E40" s="75">
        <f>SUM(G40)+Aug!E40</f>
        <v>0</v>
      </c>
      <c r="F40" s="55">
        <f>SUM(H40)+Aug!F40</f>
        <v>0</v>
      </c>
      <c r="G40" s="55">
        <f>SUM(I40+K40+M40+O40+Q40)</f>
        <v>0</v>
      </c>
      <c r="H40" s="55">
        <f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IFERROR(+I40+Aug!T40,0)</f>
        <v>0</v>
      </c>
      <c r="U40" s="166">
        <f>IFERROR(+J40+Aug!U40,0)</f>
        <v>0</v>
      </c>
      <c r="V40" s="166">
        <f>IFERROR(+K40+Aug!V40,0)</f>
        <v>0</v>
      </c>
      <c r="W40" s="166">
        <f>IFERROR(+L40+Aug!W40,0)</f>
        <v>0</v>
      </c>
      <c r="X40" s="166">
        <f>IFERROR(+M40+Aug!X40,0)</f>
        <v>0</v>
      </c>
      <c r="Y40" s="166">
        <f>IFERROR(+N40+Aug!Y40,0)</f>
        <v>0</v>
      </c>
      <c r="Z40" s="166">
        <f>IFERROR(+O40+Aug!Z40,0)</f>
        <v>0</v>
      </c>
      <c r="AA40" s="166">
        <f>IFERROR(+P40+Aug!AA40,0)</f>
        <v>0</v>
      </c>
      <c r="AB40" s="166">
        <f>IFERROR(+Q40+Aug!AB40,0)</f>
        <v>0</v>
      </c>
      <c r="AC40" s="166">
        <f>IFERROR(+R40+Aug!AC40,0)</f>
        <v>0</v>
      </c>
    </row>
    <row r="41" spans="1:29" s="133" customFormat="1" ht="16" customHeight="1" x14ac:dyDescent="0.3">
      <c r="A41" s="108" t="str">
        <f>+Aug!A41</f>
        <v>Health permit</v>
      </c>
      <c r="B41" s="72"/>
      <c r="C41" s="211">
        <f>+Aug!C41</f>
        <v>0</v>
      </c>
      <c r="D41" s="211">
        <f>+Aug!D41</f>
        <v>0</v>
      </c>
      <c r="E41" s="75">
        <f>SUM(G41)+Aug!E41</f>
        <v>0</v>
      </c>
      <c r="F41" s="55">
        <f>SUM(H41)+Aug!F41</f>
        <v>0</v>
      </c>
      <c r="G41" s="55">
        <f t="shared" ref="G41:G49" si="14">SUM(I41+K41+M41+O41+Q41)</f>
        <v>0</v>
      </c>
      <c r="H41" s="55">
        <f t="shared" ref="H41:H49" si="15">SUM(J41+L41+N41+P41+R41)</f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IFERROR(+I41+Aug!T41,0)</f>
        <v>0</v>
      </c>
      <c r="U41" s="166">
        <f>IFERROR(+J41+Aug!U41,0)</f>
        <v>0</v>
      </c>
      <c r="V41" s="166">
        <f>IFERROR(+K41+Aug!V41,0)</f>
        <v>0</v>
      </c>
      <c r="W41" s="166">
        <f>IFERROR(+L41+Aug!W41,0)</f>
        <v>0</v>
      </c>
      <c r="X41" s="166">
        <f>IFERROR(+M41+Aug!X41,0)</f>
        <v>0</v>
      </c>
      <c r="Y41" s="166">
        <f>IFERROR(+N41+Aug!Y41,0)</f>
        <v>0</v>
      </c>
      <c r="Z41" s="166">
        <f>IFERROR(+O41+Aug!Z41,0)</f>
        <v>0</v>
      </c>
      <c r="AA41" s="166">
        <f>IFERROR(+P41+Aug!AA41,0)</f>
        <v>0</v>
      </c>
      <c r="AB41" s="166">
        <f>IFERROR(+Q41+Aug!AB41,0)</f>
        <v>0</v>
      </c>
      <c r="AC41" s="166">
        <f>IFERROR(+R41+Aug!AC41,0)</f>
        <v>0</v>
      </c>
    </row>
    <row r="42" spans="1:29" s="133" customFormat="1" ht="16" customHeight="1" x14ac:dyDescent="0.3">
      <c r="A42" s="108" t="str">
        <f>+Aug!A42</f>
        <v>Rent</v>
      </c>
      <c r="B42" s="72"/>
      <c r="C42" s="211">
        <f>+Aug!C42</f>
        <v>0</v>
      </c>
      <c r="D42" s="211">
        <f>+Aug!D42</f>
        <v>0</v>
      </c>
      <c r="E42" s="75">
        <f>SUM(G42)+Aug!E42</f>
        <v>0</v>
      </c>
      <c r="F42" s="55">
        <f>SUM(H42)+Aug!F42</f>
        <v>0</v>
      </c>
      <c r="G42" s="55">
        <f t="shared" si="14"/>
        <v>0</v>
      </c>
      <c r="H42" s="55">
        <f t="shared" si="1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IFERROR(+I42+Aug!T42,0)</f>
        <v>0</v>
      </c>
      <c r="U42" s="166">
        <f>IFERROR(+J42+Aug!U42,0)</f>
        <v>0</v>
      </c>
      <c r="V42" s="166">
        <f>IFERROR(+K42+Aug!V42,0)</f>
        <v>0</v>
      </c>
      <c r="W42" s="166">
        <f>IFERROR(+L42+Aug!W42,0)</f>
        <v>0</v>
      </c>
      <c r="X42" s="166">
        <f>IFERROR(+M42+Aug!X42,0)</f>
        <v>0</v>
      </c>
      <c r="Y42" s="166">
        <f>IFERROR(+N42+Aug!Y42,0)</f>
        <v>0</v>
      </c>
      <c r="Z42" s="166">
        <f>IFERROR(+O42+Aug!Z42,0)</f>
        <v>0</v>
      </c>
      <c r="AA42" s="166">
        <f>IFERROR(+P42+Aug!AA42,0)</f>
        <v>0</v>
      </c>
      <c r="AB42" s="166">
        <f>IFERROR(+Q42+Aug!AB42,0)</f>
        <v>0</v>
      </c>
      <c r="AC42" s="166">
        <f>IFERROR(+R42+Aug!AC42,0)</f>
        <v>0</v>
      </c>
    </row>
    <row r="43" spans="1:29" s="133" customFormat="1" ht="16" customHeight="1" x14ac:dyDescent="0.3">
      <c r="A43" s="108" t="str">
        <f>+Aug!A43</f>
        <v>Program Publicity</v>
      </c>
      <c r="B43" s="72"/>
      <c r="C43" s="211">
        <f>+Aug!C43</f>
        <v>0</v>
      </c>
      <c r="D43" s="211">
        <f>+Aug!D43</f>
        <v>0</v>
      </c>
      <c r="E43" s="75">
        <f>SUM(G43)+Aug!E43</f>
        <v>0</v>
      </c>
      <c r="F43" s="55">
        <f>SUM(H43)+Aug!F43</f>
        <v>0</v>
      </c>
      <c r="G43" s="55">
        <f t="shared" si="14"/>
        <v>0</v>
      </c>
      <c r="H43" s="55">
        <f t="shared" si="1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IFERROR(+I43+Aug!T43,0)</f>
        <v>0</v>
      </c>
      <c r="U43" s="166">
        <f>IFERROR(+J43+Aug!U43,0)</f>
        <v>0</v>
      </c>
      <c r="V43" s="166">
        <f>IFERROR(+K43+Aug!V43,0)</f>
        <v>0</v>
      </c>
      <c r="W43" s="166">
        <f>IFERROR(+L43+Aug!W43,0)</f>
        <v>0</v>
      </c>
      <c r="X43" s="166">
        <f>IFERROR(+M43+Aug!X43,0)</f>
        <v>0</v>
      </c>
      <c r="Y43" s="166">
        <f>IFERROR(+N43+Aug!Y43,0)</f>
        <v>0</v>
      </c>
      <c r="Z43" s="166">
        <f>IFERROR(+O43+Aug!Z43,0)</f>
        <v>0</v>
      </c>
      <c r="AA43" s="166">
        <f>IFERROR(+P43+Aug!AA43,0)</f>
        <v>0</v>
      </c>
      <c r="AB43" s="166">
        <f>IFERROR(+Q43+Aug!AB43,0)</f>
        <v>0</v>
      </c>
      <c r="AC43" s="166">
        <f>IFERROR(+R43+Aug!AC43,0)</f>
        <v>0</v>
      </c>
    </row>
    <row r="44" spans="1:29" s="133" customFormat="1" ht="16" customHeight="1" x14ac:dyDescent="0.3">
      <c r="A44" s="108" t="str">
        <f>+Aug!A44</f>
        <v>Other</v>
      </c>
      <c r="B44" s="298"/>
      <c r="C44" s="211">
        <f>+Aug!C44</f>
        <v>0</v>
      </c>
      <c r="D44" s="211">
        <f>+Aug!D44</f>
        <v>0</v>
      </c>
      <c r="E44" s="75">
        <f>SUM(G44)+Aug!E44</f>
        <v>0</v>
      </c>
      <c r="F44" s="55">
        <f>SUM(H44)+Aug!F44</f>
        <v>0</v>
      </c>
      <c r="G44" s="55">
        <f t="shared" ref="G44:H46" si="16">SUM(I44+K44+M44+O44+Q44)</f>
        <v>0</v>
      </c>
      <c r="H44" s="55">
        <f t="shared" si="16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IFERROR(+I44+Aug!T44,0)</f>
        <v>0</v>
      </c>
      <c r="U44" s="166">
        <f>IFERROR(+J44+Aug!U44,0)</f>
        <v>0</v>
      </c>
      <c r="V44" s="166">
        <f>IFERROR(+K44+Aug!V44,0)</f>
        <v>0</v>
      </c>
      <c r="W44" s="166">
        <f>IFERROR(+L44+Aug!W44,0)</f>
        <v>0</v>
      </c>
      <c r="X44" s="166">
        <f>IFERROR(+M44+Aug!X44,0)</f>
        <v>0</v>
      </c>
      <c r="Y44" s="166">
        <f>IFERROR(+N44+Aug!Y44,0)</f>
        <v>0</v>
      </c>
      <c r="Z44" s="166">
        <f>IFERROR(+O44+Aug!Z44,0)</f>
        <v>0</v>
      </c>
      <c r="AA44" s="166">
        <f>IFERROR(+P44+Aug!AA44,0)</f>
        <v>0</v>
      </c>
      <c r="AB44" s="166">
        <f>IFERROR(+Q44+Aug!AB44,0)</f>
        <v>0</v>
      </c>
      <c r="AC44" s="166">
        <f>IFERROR(+R44+Aug!AC44,0)</f>
        <v>0</v>
      </c>
    </row>
    <row r="45" spans="1:29" s="133" customFormat="1" ht="16" customHeight="1" x14ac:dyDescent="0.3">
      <c r="A45" s="108" t="str">
        <f>+Aug!A45</f>
        <v>Other</v>
      </c>
      <c r="B45" s="298"/>
      <c r="C45" s="211">
        <f>+Aug!C45</f>
        <v>0</v>
      </c>
      <c r="D45" s="211">
        <f>+Aug!D45</f>
        <v>0</v>
      </c>
      <c r="E45" s="75">
        <f>SUM(G45)+Aug!E45</f>
        <v>0</v>
      </c>
      <c r="F45" s="55">
        <f>SUM(H45)+Aug!F45</f>
        <v>0</v>
      </c>
      <c r="G45" s="55">
        <f t="shared" si="16"/>
        <v>0</v>
      </c>
      <c r="H45" s="55">
        <f t="shared" si="16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IFERROR(+I45+Aug!T45,0)</f>
        <v>0</v>
      </c>
      <c r="U45" s="166">
        <f>IFERROR(+J45+Aug!U45,0)</f>
        <v>0</v>
      </c>
      <c r="V45" s="166">
        <f>IFERROR(+K45+Aug!V45,0)</f>
        <v>0</v>
      </c>
      <c r="W45" s="166">
        <f>IFERROR(+L45+Aug!W45,0)</f>
        <v>0</v>
      </c>
      <c r="X45" s="166">
        <f>IFERROR(+M45+Aug!X45,0)</f>
        <v>0</v>
      </c>
      <c r="Y45" s="166">
        <f>IFERROR(+N45+Aug!Y45,0)</f>
        <v>0</v>
      </c>
      <c r="Z45" s="166">
        <f>IFERROR(+O45+Aug!Z45,0)</f>
        <v>0</v>
      </c>
      <c r="AA45" s="166">
        <f>IFERROR(+P45+Aug!AA45,0)</f>
        <v>0</v>
      </c>
      <c r="AB45" s="166">
        <f>IFERROR(+Q45+Aug!AB45,0)</f>
        <v>0</v>
      </c>
      <c r="AC45" s="166">
        <f>IFERROR(+R45+Aug!AC45,0)</f>
        <v>0</v>
      </c>
    </row>
    <row r="46" spans="1:29" s="133" customFormat="1" ht="16" customHeight="1" x14ac:dyDescent="0.3">
      <c r="A46" s="108" t="str">
        <f>+Aug!A46</f>
        <v>Indirect Costs (no more than 10% of grant funds)</v>
      </c>
      <c r="B46" s="234"/>
      <c r="C46" s="211">
        <f>+Aug!C46</f>
        <v>0</v>
      </c>
      <c r="D46" s="211">
        <f>+Aug!D46</f>
        <v>0</v>
      </c>
      <c r="E46" s="75">
        <f>SUM(G46)+Aug!E46</f>
        <v>0</v>
      </c>
      <c r="F46" s="55">
        <f>SUM(H46)+Aug!F46</f>
        <v>0</v>
      </c>
      <c r="G46" s="55">
        <f t="shared" si="16"/>
        <v>0</v>
      </c>
      <c r="H46" s="55">
        <f t="shared" si="16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IFERROR(+I46+Aug!T46,0)</f>
        <v>0</v>
      </c>
      <c r="U46" s="166">
        <f>IFERROR(+J46+Aug!U46,0)</f>
        <v>0</v>
      </c>
      <c r="V46" s="166">
        <f>IFERROR(+K46+Aug!V46,0)</f>
        <v>0</v>
      </c>
      <c r="W46" s="166">
        <f>IFERROR(+L46+Aug!W46,0)</f>
        <v>0</v>
      </c>
      <c r="X46" s="166">
        <f>IFERROR(+M46+Aug!X46,0)</f>
        <v>0</v>
      </c>
      <c r="Y46" s="166">
        <f>IFERROR(+N46+Aug!Y46,0)</f>
        <v>0</v>
      </c>
      <c r="Z46" s="166">
        <f>IFERROR(+O46+Aug!Z46,0)</f>
        <v>0</v>
      </c>
      <c r="AA46" s="166">
        <f>IFERROR(+P46+Aug!AA46,0)</f>
        <v>0</v>
      </c>
      <c r="AB46" s="166">
        <f>IFERROR(+Q46+Aug!AB46,0)</f>
        <v>0</v>
      </c>
      <c r="AC46" s="166">
        <f>IFERROR(+R46+Aug!AC46,0)</f>
        <v>0</v>
      </c>
    </row>
    <row r="47" spans="1:29" s="133" customFormat="1" ht="16" customHeight="1" x14ac:dyDescent="0.3">
      <c r="A47" s="108"/>
      <c r="B47" s="234"/>
      <c r="C47" s="211"/>
      <c r="D47" s="211"/>
      <c r="E47" s="7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IFERROR(+I47+Aug!T47,0)</f>
        <v>0</v>
      </c>
      <c r="U47" s="166">
        <f>IFERROR(+J47+Aug!U47,0)</f>
        <v>0</v>
      </c>
      <c r="V47" s="166">
        <f>IFERROR(+K47+Aug!V47,0)</f>
        <v>0</v>
      </c>
      <c r="W47" s="166">
        <f>IFERROR(+L47+Aug!W47,0)</f>
        <v>0</v>
      </c>
      <c r="X47" s="166">
        <f>IFERROR(+M47+Aug!X47,0)</f>
        <v>0</v>
      </c>
      <c r="Y47" s="166">
        <f>IFERROR(+N47+Aug!Y47,0)</f>
        <v>0</v>
      </c>
      <c r="Z47" s="166">
        <f>IFERROR(+O47+Aug!Z47,0)</f>
        <v>0</v>
      </c>
      <c r="AA47" s="166">
        <f>IFERROR(+P47+Aug!AA47,0)</f>
        <v>0</v>
      </c>
      <c r="AB47" s="166">
        <f>IFERROR(+Q47+Aug!AB47,0)</f>
        <v>0</v>
      </c>
      <c r="AC47" s="166">
        <f>IFERROR(+R47+Aug!AC47,0)</f>
        <v>0</v>
      </c>
    </row>
    <row r="48" spans="1:29" s="133" customFormat="1" ht="16" customHeight="1" x14ac:dyDescent="0.3">
      <c r="A48" s="108"/>
      <c r="B48" s="234"/>
      <c r="C48" s="211"/>
      <c r="D48" s="211"/>
      <c r="E48" s="7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IFERROR(+I48+Aug!T48,0)</f>
        <v>0</v>
      </c>
      <c r="U48" s="166">
        <f>IFERROR(+J48+Aug!U48,0)</f>
        <v>0</v>
      </c>
      <c r="V48" s="166">
        <f>IFERROR(+K48+Aug!V48,0)</f>
        <v>0</v>
      </c>
      <c r="W48" s="166">
        <f>IFERROR(+L48+Aug!W48,0)</f>
        <v>0</v>
      </c>
      <c r="X48" s="166">
        <f>IFERROR(+M48+Aug!X48,0)</f>
        <v>0</v>
      </c>
      <c r="Y48" s="166">
        <f>IFERROR(+N48+Aug!Y48,0)</f>
        <v>0</v>
      </c>
      <c r="Z48" s="166">
        <f>IFERROR(+O48+Aug!Z48,0)</f>
        <v>0</v>
      </c>
      <c r="AA48" s="166">
        <f>IFERROR(+P48+Aug!AA48,0)</f>
        <v>0</v>
      </c>
      <c r="AB48" s="166">
        <f>IFERROR(+Q48+Aug!AB48,0)</f>
        <v>0</v>
      </c>
      <c r="AC48" s="166">
        <f>IFERROR(+R48+Aug!AC48,0)</f>
        <v>0</v>
      </c>
    </row>
    <row r="49" spans="1:29" s="133" customFormat="1" ht="16" customHeight="1" x14ac:dyDescent="0.3">
      <c r="A49" s="108">
        <f>+Aug!A49</f>
        <v>0</v>
      </c>
      <c r="B49" s="72"/>
      <c r="C49" s="211">
        <f>+Aug!C49</f>
        <v>0</v>
      </c>
      <c r="D49" s="211">
        <f>+Aug!D49</f>
        <v>0</v>
      </c>
      <c r="E49" s="75">
        <f>SUM(G49)+Aug!E49</f>
        <v>0</v>
      </c>
      <c r="F49" s="55">
        <f>SUM(H49)+Aug!F49</f>
        <v>0</v>
      </c>
      <c r="G49" s="55">
        <f t="shared" si="14"/>
        <v>0</v>
      </c>
      <c r="H49" s="55">
        <f t="shared" si="15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IFERROR(+I49+Aug!T49,0)</f>
        <v>0</v>
      </c>
      <c r="U49" s="166">
        <f>IFERROR(+J49+Aug!U49,0)</f>
        <v>0</v>
      </c>
      <c r="V49" s="166">
        <f>IFERROR(+K49+Aug!V49,0)</f>
        <v>0</v>
      </c>
      <c r="W49" s="166">
        <f>IFERROR(+L49+Aug!W49,0)</f>
        <v>0</v>
      </c>
      <c r="X49" s="166">
        <f>IFERROR(+M49+Aug!X49,0)</f>
        <v>0</v>
      </c>
      <c r="Y49" s="166">
        <f>IFERROR(+N49+Aug!Y49,0)</f>
        <v>0</v>
      </c>
      <c r="Z49" s="166">
        <f>IFERROR(+O49+Aug!Z49,0)</f>
        <v>0</v>
      </c>
      <c r="AA49" s="166">
        <f>IFERROR(+P49+Aug!AA49,0)</f>
        <v>0</v>
      </c>
      <c r="AB49" s="166">
        <f>IFERROR(+Q49+Aug!AB49,0)</f>
        <v>0</v>
      </c>
      <c r="AC49" s="166">
        <f>IFERROR(+R49+Aug!AC49,0)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7">SUM(C40:C49)</f>
        <v>0</v>
      </c>
      <c r="D50" s="217">
        <f t="shared" si="17"/>
        <v>0</v>
      </c>
      <c r="E50" s="113">
        <f t="shared" si="17"/>
        <v>0</v>
      </c>
      <c r="F50" s="113">
        <f t="shared" si="17"/>
        <v>0</v>
      </c>
      <c r="G50" s="122">
        <f t="shared" si="17"/>
        <v>0</v>
      </c>
      <c r="H50" s="122">
        <f t="shared" si="17"/>
        <v>0</v>
      </c>
      <c r="I50" s="95">
        <f t="shared" si="17"/>
        <v>0</v>
      </c>
      <c r="J50" s="95">
        <f t="shared" si="17"/>
        <v>0</v>
      </c>
      <c r="K50" s="95">
        <f t="shared" si="17"/>
        <v>0</v>
      </c>
      <c r="L50" s="95">
        <f t="shared" si="17"/>
        <v>0</v>
      </c>
      <c r="M50" s="95">
        <f t="shared" si="17"/>
        <v>0</v>
      </c>
      <c r="N50" s="95">
        <f t="shared" si="17"/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8">SUM(G50,G38,G35,G31,G27,G22)</f>
        <v>0</v>
      </c>
      <c r="H52" s="127">
        <f t="shared" si="18"/>
        <v>0</v>
      </c>
      <c r="I52" s="99">
        <f t="shared" si="18"/>
        <v>0</v>
      </c>
      <c r="J52" s="99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99">
        <f t="shared" si="18"/>
        <v>0</v>
      </c>
      <c r="O52" s="99">
        <f t="shared" si="18"/>
        <v>0</v>
      </c>
      <c r="P52" s="99">
        <f t="shared" si="18"/>
        <v>0</v>
      </c>
      <c r="Q52" s="99">
        <f t="shared" si="18"/>
        <v>0</v>
      </c>
      <c r="R52" s="99">
        <f t="shared" si="18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+I52+Aug!I53</f>
        <v>0</v>
      </c>
      <c r="J53" s="130">
        <f>+J52+Aug!J53</f>
        <v>0</v>
      </c>
      <c r="K53" s="130">
        <f>+K52+Aug!K53</f>
        <v>0</v>
      </c>
      <c r="L53" s="130">
        <f>+L52+Aug!L53</f>
        <v>0</v>
      </c>
      <c r="M53" s="130">
        <f>+M52+Aug!M53</f>
        <v>0</v>
      </c>
      <c r="N53" s="130">
        <f>+N52+Aug!N53</f>
        <v>0</v>
      </c>
      <c r="O53" s="130">
        <f>+O52+Aug!O53</f>
        <v>0</v>
      </c>
      <c r="P53" s="130">
        <f>+P52+Aug!P53</f>
        <v>0</v>
      </c>
      <c r="Q53" s="130">
        <f>+Q52+Aug!Q53</f>
        <v>0</v>
      </c>
      <c r="R53" s="130">
        <f>+R52+Aug!R53</f>
        <v>0</v>
      </c>
      <c r="T53" s="166">
        <f>SUM(T13:T52)</f>
        <v>0</v>
      </c>
      <c r="U53" s="166">
        <f t="shared" ref="U53:AC53" si="19">SUM(U13:U52)</f>
        <v>0</v>
      </c>
      <c r="V53" s="166">
        <f t="shared" si="19"/>
        <v>0</v>
      </c>
      <c r="W53" s="166">
        <f t="shared" si="19"/>
        <v>0</v>
      </c>
      <c r="X53" s="166">
        <f t="shared" si="19"/>
        <v>0</v>
      </c>
      <c r="Y53" s="166">
        <f t="shared" si="19"/>
        <v>0</v>
      </c>
      <c r="Z53" s="166">
        <f t="shared" si="19"/>
        <v>0</v>
      </c>
      <c r="AA53" s="166">
        <f t="shared" si="19"/>
        <v>0</v>
      </c>
      <c r="AB53" s="166">
        <f t="shared" si="19"/>
        <v>0</v>
      </c>
      <c r="AC53" s="166">
        <f t="shared" si="19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>
        <f>IFERROR(+T53/P1,0)</f>
        <v>0</v>
      </c>
      <c r="U54" s="329">
        <f>IFERROR(+U53/Q1,0)</f>
        <v>0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726"/>
      <c r="B56" s="727"/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38" t="s">
        <v>24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33" customFormat="1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133" customFormat="1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133" customFormat="1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133" customFormat="1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13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13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13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13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+Aug!I67+Sep!I66</f>
        <v>0</v>
      </c>
      <c r="J67" s="225">
        <f>+Aug!J67+Sep!J66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B3:D3 E1:G1 I56:R57 A50:B50 C56:E57 A23:B23 G2 C2:E2 A38:D39 A13:A21 A27:B28 A24:A26 A31:B32 A29:A30 A35:B36 A33:A34 A37 E3:G6 A40:A49 C40:D50 C13:D37" name="Range1"/>
    <protectedRange sqref="R1" name="Range1_4"/>
    <protectedRange sqref="G54:H54" name="Range1_5"/>
    <protectedRange sqref="F56:H57" name="Range1_6"/>
    <protectedRange sqref="G53:H53" name="Range1_9"/>
    <protectedRange sqref="G8:H8" name="Range1_7"/>
    <protectedRange sqref="I51:R51 K30:R30 K34:R34 R24 K17:R21 K26:R26 R13:R16 R29" name="Range1_8"/>
    <protectedRange sqref="I17:J21 I25:J26 I30:J30 I34:J34 K25:R25 R33 I37:R37 I44:R49 I14:Q16 R40:R43" name="Range1_1"/>
    <protectedRange sqref="I13:Q13 I24:Q24 I29:Q29 I33:Q33 I40:Q43" name="Range1_11"/>
    <protectedRange sqref="A22:B22" name="Range1_14"/>
    <protectedRange sqref="C5:D6" name="Range1_12"/>
    <protectedRange sqref="I8:J8" name="Range1_18"/>
    <protectedRange sqref="A63:F66 A67:B67 G63:J64 G65:G67 K67:R67 H64:R64 M65 K65:K66 N65:R66 L66:M66 A61:R61 K63:R63" name="Range1_15"/>
    <protectedRange sqref="I65:J65" name="Range1_10_2"/>
    <protectedRange sqref="I66:J66" name="Range1_12_2"/>
    <protectedRange sqref="B60:D63 L60:M63" name="Range6"/>
    <protectedRange sqref="I67:J67" name="Range1_10_3"/>
  </protectedRanges>
  <mergeCells count="49">
    <mergeCell ref="M2:N2"/>
    <mergeCell ref="J2:K2"/>
    <mergeCell ref="J1:K1"/>
    <mergeCell ref="M1:N1"/>
    <mergeCell ref="B1:D1"/>
    <mergeCell ref="F1:G1"/>
    <mergeCell ref="I55:L55"/>
    <mergeCell ref="N55:R55"/>
    <mergeCell ref="I56:L56"/>
    <mergeCell ref="N56:R56"/>
    <mergeCell ref="G66:H66"/>
    <mergeCell ref="G65:H65"/>
    <mergeCell ref="I57:L57"/>
    <mergeCell ref="N57:R57"/>
    <mergeCell ref="A58:R58"/>
    <mergeCell ref="A57:B57"/>
    <mergeCell ref="A65:B65"/>
    <mergeCell ref="A59:R59"/>
    <mergeCell ref="B60:D61"/>
    <mergeCell ref="G60:J61"/>
    <mergeCell ref="R66:R67"/>
    <mergeCell ref="M65:N65"/>
    <mergeCell ref="A53:B53"/>
    <mergeCell ref="A54:B54"/>
    <mergeCell ref="A56:B56"/>
    <mergeCell ref="F2:G2"/>
    <mergeCell ref="J3:N3"/>
    <mergeCell ref="I9:R9"/>
    <mergeCell ref="A55:B55"/>
    <mergeCell ref="A27:B27"/>
    <mergeCell ref="A8:B8"/>
    <mergeCell ref="C10:D10"/>
    <mergeCell ref="A35:B35"/>
    <mergeCell ref="A31:B31"/>
    <mergeCell ref="A50:B50"/>
    <mergeCell ref="A38:B38"/>
    <mergeCell ref="A22:B22"/>
    <mergeCell ref="O2:Q2"/>
    <mergeCell ref="O65:P65"/>
    <mergeCell ref="A66:D67"/>
    <mergeCell ref="E66:F67"/>
    <mergeCell ref="O66:Q67"/>
    <mergeCell ref="G67:H67"/>
    <mergeCell ref="O60:R61"/>
    <mergeCell ref="O62:R63"/>
    <mergeCell ref="L60:M61"/>
    <mergeCell ref="L62:M63"/>
    <mergeCell ref="B62:D63"/>
    <mergeCell ref="G62:J63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  <ignoredErrors>
    <ignoredError sqref="C55:D55 E22:F23 E27:F28 E31:F32 E29:F30 E35:F36 E33:F34 E38:F39 E37:F37 E50:F50 E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0.53515625" style="10" customWidth="1"/>
    <col min="13" max="13" width="11.4609375" style="10" customWidth="1"/>
    <col min="14" max="17" width="10.23046875" style="10" customWidth="1"/>
    <col min="18" max="18" width="11.84375" style="10" customWidth="1"/>
    <col min="19" max="16384" width="8.84375" style="1"/>
  </cols>
  <sheetData>
    <row r="1" spans="1:29" s="6" customFormat="1" ht="19.5" customHeight="1" x14ac:dyDescent="0.45">
      <c r="A1" s="360" t="str">
        <f>+Sep!A1</f>
        <v xml:space="preserve">Contractor Name: </v>
      </c>
      <c r="B1" s="745">
        <f>+Sep!B1</f>
        <v>0</v>
      </c>
      <c r="C1" s="745"/>
      <c r="D1" s="746"/>
      <c r="E1" s="376" t="s">
        <v>23</v>
      </c>
      <c r="F1" s="747">
        <f>+Sep!F1+31</f>
        <v>44836</v>
      </c>
      <c r="G1" s="747"/>
      <c r="H1" s="374"/>
      <c r="I1" s="360" t="s">
        <v>245</v>
      </c>
      <c r="J1" s="742" t="str">
        <f>Budget!W8</f>
        <v>3500FY23-</v>
      </c>
      <c r="K1" s="742"/>
      <c r="L1" s="7"/>
      <c r="M1" s="743" t="s">
        <v>64</v>
      </c>
      <c r="N1" s="744"/>
      <c r="O1" s="40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60" t="str">
        <f>+Sep!A2</f>
        <v xml:space="preserve">Project Name: </v>
      </c>
      <c r="B2" s="364" t="str">
        <f>+Budget!B1</f>
        <v>VCAAA Senior Nutrition Program</v>
      </c>
      <c r="C2" s="370"/>
      <c r="D2" s="371"/>
      <c r="E2" s="344"/>
      <c r="F2" s="730"/>
      <c r="G2" s="730"/>
      <c r="H2" s="346"/>
      <c r="I2" s="361" t="s">
        <v>246</v>
      </c>
      <c r="J2" s="662">
        <f>Budget!AA6</f>
        <v>0</v>
      </c>
      <c r="K2" s="741"/>
      <c r="L2" s="361" t="str">
        <f>+Sep!L2</f>
        <v xml:space="preserve">Phone:  </v>
      </c>
      <c r="M2" s="662">
        <f>Budget!AA7</f>
        <v>0</v>
      </c>
      <c r="N2" s="741"/>
      <c r="O2" s="735" t="s">
        <v>77</v>
      </c>
      <c r="P2" s="736"/>
      <c r="Q2" s="736"/>
      <c r="R2" s="228">
        <f>+P1+R1</f>
        <v>0</v>
      </c>
    </row>
    <row r="3" spans="1:29" s="6" customFormat="1" ht="18" customHeight="1" thickTop="1" x14ac:dyDescent="0.4">
      <c r="A3" s="8"/>
      <c r="B3" s="16"/>
      <c r="C3" s="16"/>
      <c r="D3" s="16"/>
      <c r="E3" s="348"/>
      <c r="F3" s="348"/>
      <c r="G3" s="348"/>
      <c r="H3" s="349"/>
      <c r="I3" s="362" t="s">
        <v>22</v>
      </c>
      <c r="J3" s="672">
        <f>Budget!AA8</f>
        <v>0</v>
      </c>
      <c r="K3" s="672"/>
      <c r="L3" s="672"/>
      <c r="M3" s="672"/>
      <c r="N3" s="673"/>
      <c r="O3" s="377"/>
      <c r="P3" s="377"/>
      <c r="Q3" s="377"/>
      <c r="R3" s="351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347"/>
      <c r="F4" s="348"/>
      <c r="G4" s="348"/>
      <c r="H4" s="348"/>
      <c r="I4" s="31"/>
      <c r="J4" s="31"/>
      <c r="K4" s="31"/>
      <c r="L4" s="31"/>
      <c r="M4" s="31"/>
      <c r="N4" s="31"/>
      <c r="O4" s="352"/>
      <c r="P4" s="352"/>
      <c r="Q4" s="352"/>
      <c r="R4" s="353"/>
    </row>
    <row r="5" spans="1:29" s="4" customFormat="1" ht="18.75" customHeight="1" x14ac:dyDescent="0.3">
      <c r="A5" s="239"/>
      <c r="B5" s="238" t="s">
        <v>181</v>
      </c>
      <c r="C5" s="68"/>
      <c r="D5" s="68"/>
      <c r="E5" s="347"/>
      <c r="F5" s="348"/>
      <c r="G5" s="348"/>
      <c r="H5" s="349"/>
      <c r="I5" s="28" t="s">
        <v>19</v>
      </c>
      <c r="J5" s="29"/>
      <c r="K5" s="29"/>
      <c r="L5" s="29"/>
      <c r="M5" s="29"/>
      <c r="N5" s="29"/>
      <c r="O5" s="29"/>
      <c r="P5" s="29"/>
      <c r="Q5" s="29"/>
      <c r="R5" s="48"/>
    </row>
    <row r="6" spans="1:29" s="4" customFormat="1" ht="18.75" customHeight="1" x14ac:dyDescent="0.3">
      <c r="A6" s="239"/>
      <c r="B6" s="238" t="s">
        <v>182</v>
      </c>
      <c r="C6" s="248">
        <f>+C5+Sep!C6</f>
        <v>0</v>
      </c>
      <c r="D6" s="248">
        <f>+D5+Sep!D6</f>
        <v>0</v>
      </c>
      <c r="E6" s="41"/>
      <c r="F6" s="42"/>
      <c r="G6" s="42"/>
      <c r="H6" s="350"/>
      <c r="I6" s="244"/>
      <c r="J6" s="245"/>
      <c r="K6" s="245"/>
      <c r="L6" s="245"/>
      <c r="M6" s="245"/>
      <c r="N6" s="245"/>
      <c r="O6" s="245"/>
      <c r="P6" s="245"/>
      <c r="Q6" s="245"/>
      <c r="R6" s="246"/>
    </row>
    <row r="7" spans="1:29" s="3" customFormat="1" ht="55.5" customHeight="1" x14ac:dyDescent="0.2">
      <c r="A7" s="37" t="s">
        <v>8</v>
      </c>
      <c r="B7" s="38"/>
      <c r="C7" s="30" t="s">
        <v>41</v>
      </c>
      <c r="D7" s="30" t="s">
        <v>40</v>
      </c>
      <c r="E7" s="13" t="s">
        <v>43</v>
      </c>
      <c r="F7" s="13" t="s">
        <v>42</v>
      </c>
      <c r="G7" s="14" t="s">
        <v>45</v>
      </c>
      <c r="H7" s="14" t="s">
        <v>44</v>
      </c>
      <c r="I7" s="230" t="s">
        <v>38</v>
      </c>
      <c r="J7" s="230" t="s">
        <v>39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36</v>
      </c>
      <c r="R7" s="15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2">
        <f>+C53</f>
        <v>0</v>
      </c>
      <c r="D8" s="222">
        <f>+D53</f>
        <v>0</v>
      </c>
      <c r="E8" s="24">
        <f>+E53</f>
        <v>0</v>
      </c>
      <c r="F8" s="24">
        <f>+F53</f>
        <v>0</v>
      </c>
      <c r="G8" s="51">
        <f>+G52</f>
        <v>0</v>
      </c>
      <c r="H8" s="51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35" t="s">
        <v>62</v>
      </c>
      <c r="B9" s="36"/>
      <c r="C9" s="34">
        <f>IFERROR(+C$8/($C8+$D8),0)</f>
        <v>0</v>
      </c>
      <c r="D9" s="33">
        <f>IFERROR(+D$8/($C8+$D8),0)</f>
        <v>0</v>
      </c>
      <c r="E9" s="52"/>
      <c r="F9" s="52"/>
      <c r="G9" s="52"/>
      <c r="H9" s="52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25"/>
      <c r="F10" s="25"/>
      <c r="G10" s="53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62"/>
      <c r="F11" s="262"/>
      <c r="G11" s="262"/>
      <c r="H11" s="262"/>
      <c r="I11" s="263"/>
      <c r="J11" s="262"/>
      <c r="K11" s="262"/>
      <c r="L11" s="262"/>
      <c r="M11" s="262"/>
      <c r="N11" s="262"/>
      <c r="O11" s="262"/>
      <c r="P11" s="262"/>
      <c r="Q11" s="262"/>
      <c r="R11" s="264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+Sep!A13</f>
        <v>Admin/Fiscal</v>
      </c>
      <c r="B13" s="207">
        <f>+Jul!B13</f>
        <v>0</v>
      </c>
      <c r="C13" s="219">
        <f>+Budget!D11</f>
        <v>0</v>
      </c>
      <c r="D13" s="219">
        <f>+Budget!N11</f>
        <v>0</v>
      </c>
      <c r="E13" s="55">
        <f>+G13+Sep!E13</f>
        <v>0</v>
      </c>
      <c r="F13" s="55">
        <f>+H13+Sep!F13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+I13+Sep!T13</f>
        <v>0</v>
      </c>
      <c r="U13" s="166">
        <f>+J13+Sep!U13</f>
        <v>0</v>
      </c>
      <c r="V13" s="166">
        <f>+K13+Sep!V13</f>
        <v>0</v>
      </c>
      <c r="W13" s="166">
        <f>+L13+Sep!W13</f>
        <v>0</v>
      </c>
      <c r="X13" s="166">
        <f>+M13+Sep!X13</f>
        <v>0</v>
      </c>
      <c r="Y13" s="166">
        <f>+N13+Sep!Y13</f>
        <v>0</v>
      </c>
      <c r="Z13" s="166">
        <f>+O13+Sep!Z13</f>
        <v>0</v>
      </c>
      <c r="AA13" s="166">
        <f>+P13+Sep!AA13</f>
        <v>0</v>
      </c>
      <c r="AB13" s="166">
        <f>+Q13+Sep!AB13</f>
        <v>0</v>
      </c>
      <c r="AC13" s="166">
        <f>+R13+Sep!AC13</f>
        <v>0</v>
      </c>
    </row>
    <row r="14" spans="1:29" s="133" customFormat="1" ht="16" customHeight="1" x14ac:dyDescent="0.3">
      <c r="A14" s="200" t="str">
        <f>+Sep!A14</f>
        <v>Site/ HDM/MOW Coordinator</v>
      </c>
      <c r="B14" s="207">
        <f>+Jul!B14</f>
        <v>0</v>
      </c>
      <c r="C14" s="219">
        <f>+Budget!D12</f>
        <v>0</v>
      </c>
      <c r="D14" s="219">
        <f>+Budget!N12</f>
        <v>0</v>
      </c>
      <c r="E14" s="55">
        <f>+G14+Sep!E14</f>
        <v>0</v>
      </c>
      <c r="F14" s="55">
        <f>+H14+Sep!F14</f>
        <v>0</v>
      </c>
      <c r="G14" s="55">
        <f t="shared" ref="G14:G21" si="1">SUM(I14+K14+M14+O14+Q14)</f>
        <v>0</v>
      </c>
      <c r="H14" s="55">
        <f t="shared" ref="H14:H21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+I14+Sep!T14</f>
        <v>0</v>
      </c>
      <c r="U14" s="166">
        <f>+J14+Sep!U14</f>
        <v>0</v>
      </c>
      <c r="V14" s="166">
        <f>+K14+Sep!V14</f>
        <v>0</v>
      </c>
      <c r="W14" s="166">
        <f>+L14+Sep!W14</f>
        <v>0</v>
      </c>
      <c r="X14" s="166">
        <f>+M14+Sep!X14</f>
        <v>0</v>
      </c>
      <c r="Y14" s="166">
        <f>+N14+Sep!Y14</f>
        <v>0</v>
      </c>
      <c r="Z14" s="166">
        <f>+O14+Sep!Z14</f>
        <v>0</v>
      </c>
      <c r="AA14" s="166">
        <f>+P14+Sep!AA14</f>
        <v>0</v>
      </c>
      <c r="AB14" s="166">
        <f>+Q14+Sep!AB14</f>
        <v>0</v>
      </c>
      <c r="AC14" s="166">
        <f>+R14+Sep!AC14</f>
        <v>0</v>
      </c>
    </row>
    <row r="15" spans="1:29" s="133" customFormat="1" ht="16" customHeight="1" x14ac:dyDescent="0.3">
      <c r="A15" s="200" t="str">
        <f>+Sep!A15</f>
        <v>Cook</v>
      </c>
      <c r="B15" s="207">
        <f>+Jul!B15</f>
        <v>0</v>
      </c>
      <c r="C15" s="219">
        <f>+Budget!D13</f>
        <v>0</v>
      </c>
      <c r="D15" s="219">
        <f>+Budget!N13</f>
        <v>0</v>
      </c>
      <c r="E15" s="55">
        <f>+G15+Sep!E15</f>
        <v>0</v>
      </c>
      <c r="F15" s="55">
        <f>+H15+Sep!F15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+I15+Sep!T15</f>
        <v>0</v>
      </c>
      <c r="U15" s="166">
        <f>+J15+Sep!U15</f>
        <v>0</v>
      </c>
      <c r="V15" s="166">
        <f>+K15+Sep!V15</f>
        <v>0</v>
      </c>
      <c r="W15" s="166">
        <f>+L15+Sep!W15</f>
        <v>0</v>
      </c>
      <c r="X15" s="166">
        <f>+M15+Sep!X15</f>
        <v>0</v>
      </c>
      <c r="Y15" s="166">
        <f>+N15+Sep!Y15</f>
        <v>0</v>
      </c>
      <c r="Z15" s="166">
        <f>+O15+Sep!Z15</f>
        <v>0</v>
      </c>
      <c r="AA15" s="166">
        <f>+P15+Sep!AA15</f>
        <v>0</v>
      </c>
      <c r="AB15" s="166">
        <f>+Q15+Sep!AB15</f>
        <v>0</v>
      </c>
      <c r="AC15" s="166">
        <f>+R15+Sep!AC15</f>
        <v>0</v>
      </c>
    </row>
    <row r="16" spans="1:29" s="133" customFormat="1" ht="16" customHeight="1" x14ac:dyDescent="0.3">
      <c r="A16" s="200" t="str">
        <f>+Sep!A16</f>
        <v>Staff</v>
      </c>
      <c r="B16" s="207">
        <f>+Jul!B16</f>
        <v>0</v>
      </c>
      <c r="C16" s="219">
        <f>+Budget!D14</f>
        <v>0</v>
      </c>
      <c r="D16" s="219">
        <f>+Budget!N14</f>
        <v>0</v>
      </c>
      <c r="E16" s="55">
        <f>+G16+Sep!E16</f>
        <v>0</v>
      </c>
      <c r="F16" s="55">
        <f>+H16+Sep!F16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+I16+Sep!T16</f>
        <v>0</v>
      </c>
      <c r="U16" s="166">
        <f>+J16+Sep!U16</f>
        <v>0</v>
      </c>
      <c r="V16" s="166">
        <f>+K16+Sep!V16</f>
        <v>0</v>
      </c>
      <c r="W16" s="166">
        <f>+L16+Sep!W16</f>
        <v>0</v>
      </c>
      <c r="X16" s="166">
        <f>+M16+Sep!X16</f>
        <v>0</v>
      </c>
      <c r="Y16" s="166">
        <f>+N16+Sep!Y16</f>
        <v>0</v>
      </c>
      <c r="Z16" s="166">
        <f>+O16+Sep!Z16</f>
        <v>0</v>
      </c>
      <c r="AA16" s="166">
        <f>+P16+Sep!AA16</f>
        <v>0</v>
      </c>
      <c r="AB16" s="166">
        <f>+Q16+Sep!AB16</f>
        <v>0</v>
      </c>
      <c r="AC16" s="166">
        <f>+R16+Sep!AC16</f>
        <v>0</v>
      </c>
    </row>
    <row r="17" spans="1:29" s="133" customFormat="1" ht="16" customHeight="1" x14ac:dyDescent="0.3">
      <c r="A17" s="200" t="str">
        <f>+Sep!A17</f>
        <v>Staff</v>
      </c>
      <c r="B17" s="207">
        <f>+Jul!B17</f>
        <v>0</v>
      </c>
      <c r="C17" s="219">
        <f>+Budget!D15</f>
        <v>0</v>
      </c>
      <c r="D17" s="219">
        <f>+Budget!N15</f>
        <v>0</v>
      </c>
      <c r="E17" s="55">
        <f>+G17+Sep!E17</f>
        <v>0</v>
      </c>
      <c r="F17" s="55">
        <f>+H17+Sep!F17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+I17+Sep!T17</f>
        <v>0</v>
      </c>
      <c r="U17" s="166">
        <f>+J17+Sep!U17</f>
        <v>0</v>
      </c>
      <c r="V17" s="166">
        <f>+K17+Sep!V17</f>
        <v>0</v>
      </c>
      <c r="W17" s="166">
        <f>+L17+Sep!W17</f>
        <v>0</v>
      </c>
      <c r="X17" s="166">
        <f>+M17+Sep!X17</f>
        <v>0</v>
      </c>
      <c r="Y17" s="166">
        <f>+N17+Sep!Y17</f>
        <v>0</v>
      </c>
      <c r="Z17" s="166">
        <f>+O17+Sep!Z17</f>
        <v>0</v>
      </c>
      <c r="AA17" s="166">
        <f>+P17+Sep!AA17</f>
        <v>0</v>
      </c>
      <c r="AB17" s="166">
        <f>+Q17+Sep!AB17</f>
        <v>0</v>
      </c>
      <c r="AC17" s="166">
        <f>+R17+Sep!AC17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+Budget!D16</f>
        <v>0</v>
      </c>
      <c r="D18" s="219">
        <f>+Budget!N16</f>
        <v>0</v>
      </c>
      <c r="E18" s="55">
        <f>+G18+Sep!E18</f>
        <v>0</v>
      </c>
      <c r="F18" s="55">
        <f>+H18+Sep!F18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+I18+Sep!T18</f>
        <v>0</v>
      </c>
      <c r="U18" s="166">
        <f>+J18+Sep!U18</f>
        <v>0</v>
      </c>
      <c r="V18" s="166">
        <f>+K18+Sep!V18</f>
        <v>0</v>
      </c>
      <c r="W18" s="166">
        <f>+L18+Sep!W18</f>
        <v>0</v>
      </c>
      <c r="X18" s="166">
        <f>+M18+Sep!X18</f>
        <v>0</v>
      </c>
      <c r="Y18" s="166">
        <f>+N18+Sep!Y18</f>
        <v>0</v>
      </c>
      <c r="Z18" s="166">
        <f>+O18+Sep!Z18</f>
        <v>0</v>
      </c>
      <c r="AA18" s="166">
        <f>+P18+Sep!AA18</f>
        <v>0</v>
      </c>
      <c r="AB18" s="166">
        <f>+Q18+Sep!AB18</f>
        <v>0</v>
      </c>
      <c r="AC18" s="166">
        <f>+R18+Sep!AC18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+Budget!D17</f>
        <v>0</v>
      </c>
      <c r="D19" s="219">
        <f>+Budget!N17</f>
        <v>0</v>
      </c>
      <c r="E19" s="55">
        <f>+G19+Sep!E19</f>
        <v>0</v>
      </c>
      <c r="F19" s="55">
        <f>+H19+Sep!F19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+I19+Sep!T19</f>
        <v>0</v>
      </c>
      <c r="U19" s="166">
        <f>+J19+Sep!U19</f>
        <v>0</v>
      </c>
      <c r="V19" s="166">
        <f>+K19+Sep!V19</f>
        <v>0</v>
      </c>
      <c r="W19" s="166">
        <f>+L19+Sep!W19</f>
        <v>0</v>
      </c>
      <c r="X19" s="166">
        <f>+M19+Sep!X19</f>
        <v>0</v>
      </c>
      <c r="Y19" s="166">
        <f>+N19+Sep!Y19</f>
        <v>0</v>
      </c>
      <c r="Z19" s="166">
        <f>+O19+Sep!Z19</f>
        <v>0</v>
      </c>
      <c r="AA19" s="166">
        <f>+P19+Sep!AA19</f>
        <v>0</v>
      </c>
      <c r="AB19" s="166">
        <f>+Q19+Sep!AB19</f>
        <v>0</v>
      </c>
      <c r="AC19" s="166">
        <f>+R19+Sep!AC19</f>
        <v>0</v>
      </c>
    </row>
    <row r="20" spans="1:29" s="133" customFormat="1" ht="16" customHeight="1" x14ac:dyDescent="0.3">
      <c r="A20" s="200" t="str">
        <f>+Sep!A20</f>
        <v>Volunteers:</v>
      </c>
      <c r="B20" s="207">
        <f>+Jul!B20</f>
        <v>0</v>
      </c>
      <c r="C20" s="219">
        <f>+Budget!D18</f>
        <v>0</v>
      </c>
      <c r="D20" s="219">
        <f>+Budget!N18</f>
        <v>0</v>
      </c>
      <c r="E20" s="55">
        <f>+G20+Sep!E20</f>
        <v>0</v>
      </c>
      <c r="F20" s="55">
        <f>+H20+Sep!F20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+I20+Sep!T20</f>
        <v>0</v>
      </c>
      <c r="U20" s="166">
        <f>+J20+Sep!U20</f>
        <v>0</v>
      </c>
      <c r="V20" s="166">
        <f>+K20+Sep!V20</f>
        <v>0</v>
      </c>
      <c r="W20" s="166">
        <f>+L20+Sep!W20</f>
        <v>0</v>
      </c>
      <c r="X20" s="166">
        <f>+M20+Sep!X20</f>
        <v>0</v>
      </c>
      <c r="Y20" s="166">
        <f>+N20+Sep!Y20</f>
        <v>0</v>
      </c>
      <c r="Z20" s="166">
        <f>+O20+Sep!Z20</f>
        <v>0</v>
      </c>
      <c r="AA20" s="166">
        <f>+P20+Sep!AA20</f>
        <v>0</v>
      </c>
      <c r="AB20" s="166">
        <f>+Q20+Sep!AB20</f>
        <v>0</v>
      </c>
      <c r="AC20" s="166">
        <f>+R20+Sep!AC20</f>
        <v>0</v>
      </c>
    </row>
    <row r="21" spans="1:29" s="133" customFormat="1" ht="16" customHeight="1" x14ac:dyDescent="0.3">
      <c r="A21" s="200">
        <f>+Sep!A21</f>
        <v>0</v>
      </c>
      <c r="B21" s="207">
        <f>+Jul!B21</f>
        <v>0</v>
      </c>
      <c r="C21" s="219">
        <f>+Budget!D19</f>
        <v>0</v>
      </c>
      <c r="D21" s="219">
        <f>+Budget!N19</f>
        <v>0</v>
      </c>
      <c r="E21" s="55">
        <f>+G21+Sep!E21</f>
        <v>0</v>
      </c>
      <c r="F21" s="55">
        <f>+H21+Sep!F21</f>
        <v>0</v>
      </c>
      <c r="G21" s="55">
        <f t="shared" si="1"/>
        <v>0</v>
      </c>
      <c r="H21" s="55">
        <f t="shared" si="2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+I21+Sep!T21</f>
        <v>0</v>
      </c>
      <c r="U21" s="166">
        <f>+J21+Sep!U21</f>
        <v>0</v>
      </c>
      <c r="V21" s="166">
        <f>+K21+Sep!V21</f>
        <v>0</v>
      </c>
      <c r="W21" s="166">
        <f>+L21+Sep!W21</f>
        <v>0</v>
      </c>
      <c r="X21" s="166">
        <f>+M21+Sep!X21</f>
        <v>0</v>
      </c>
      <c r="Y21" s="166">
        <f>+N21+Sep!Y21</f>
        <v>0</v>
      </c>
      <c r="Z21" s="166">
        <f>+O21+Sep!Z21</f>
        <v>0</v>
      </c>
      <c r="AA21" s="166">
        <f>+P21+Sep!AA21</f>
        <v>0</v>
      </c>
      <c r="AB21" s="166">
        <f>+Q21+Sep!AB21</f>
        <v>0</v>
      </c>
      <c r="AC21" s="166">
        <f>+R21+Sep!AC21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ref="I22:R22" si="4">SUM(I13:I21)</f>
        <v>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+Sep!A24</f>
        <v>Travel/Mileage</v>
      </c>
      <c r="B24" s="74"/>
      <c r="C24" s="219">
        <f>+Budget!D22</f>
        <v>0</v>
      </c>
      <c r="D24" s="219">
        <f>+Budget!N22</f>
        <v>0</v>
      </c>
      <c r="E24" s="55">
        <f>+G24+Sep!E24</f>
        <v>0</v>
      </c>
      <c r="F24" s="55">
        <f>+H24+Sep!F24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+I24+Sep!T24</f>
        <v>0</v>
      </c>
      <c r="U24" s="166">
        <f>+J24+Sep!U24</f>
        <v>0</v>
      </c>
      <c r="V24" s="166">
        <f>+K24+Sep!V24</f>
        <v>0</v>
      </c>
      <c r="W24" s="166">
        <f>+L24+Sep!W24</f>
        <v>0</v>
      </c>
      <c r="X24" s="166">
        <f>+M24+Sep!X24</f>
        <v>0</v>
      </c>
      <c r="Y24" s="166">
        <f>+N24+Sep!Y24</f>
        <v>0</v>
      </c>
      <c r="Z24" s="166">
        <f>+O24+Sep!Z24</f>
        <v>0</v>
      </c>
      <c r="AA24" s="166">
        <f>+P24+Sep!AA24</f>
        <v>0</v>
      </c>
      <c r="AB24" s="166">
        <f>+Q24+Sep!AB24</f>
        <v>0</v>
      </c>
      <c r="AC24" s="166">
        <f>+R24+Sep!AC24</f>
        <v>0</v>
      </c>
    </row>
    <row r="25" spans="1:29" s="133" customFormat="1" ht="16" customHeight="1" x14ac:dyDescent="0.3">
      <c r="A25" s="200" t="str">
        <f>+Sep!A25</f>
        <v>Training</v>
      </c>
      <c r="B25" s="74"/>
      <c r="C25" s="219">
        <f>+Budget!D23</f>
        <v>0</v>
      </c>
      <c r="D25" s="219">
        <f>+Budget!N23</f>
        <v>0</v>
      </c>
      <c r="E25" s="55">
        <f>+G25+Sep!E25</f>
        <v>0</v>
      </c>
      <c r="F25" s="55">
        <f>+H25+Sep!F25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+I25+Sep!T25</f>
        <v>0</v>
      </c>
      <c r="U25" s="166">
        <f>+J25+Sep!U25</f>
        <v>0</v>
      </c>
      <c r="V25" s="166">
        <f>+K25+Sep!V25</f>
        <v>0</v>
      </c>
      <c r="W25" s="166">
        <f>+L25+Sep!W25</f>
        <v>0</v>
      </c>
      <c r="X25" s="166">
        <f>+M25+Sep!X25</f>
        <v>0</v>
      </c>
      <c r="Y25" s="166">
        <f>+N25+Sep!Y25</f>
        <v>0</v>
      </c>
      <c r="Z25" s="166">
        <f>+O25+Sep!Z25</f>
        <v>0</v>
      </c>
      <c r="AA25" s="166">
        <f>+P25+Sep!AA25</f>
        <v>0</v>
      </c>
      <c r="AB25" s="166">
        <f>+Q25+Sep!AB25</f>
        <v>0</v>
      </c>
      <c r="AC25" s="166">
        <f>+R25+Sep!AC25</f>
        <v>0</v>
      </c>
    </row>
    <row r="26" spans="1:29" s="133" customFormat="1" ht="16" customHeight="1" x14ac:dyDescent="0.3">
      <c r="A26" s="200">
        <f>+Sep!A26</f>
        <v>0</v>
      </c>
      <c r="B26" s="74"/>
      <c r="C26" s="219">
        <f>+Budget!D24</f>
        <v>0</v>
      </c>
      <c r="D26" s="219">
        <f>+Budget!N24</f>
        <v>0</v>
      </c>
      <c r="E26" s="55">
        <f>+G26+Sep!E26</f>
        <v>0</v>
      </c>
      <c r="F26" s="55">
        <f>+H26+Sep!F26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+I26+Sep!T26</f>
        <v>0</v>
      </c>
      <c r="U26" s="166">
        <f>+J26+Sep!U26</f>
        <v>0</v>
      </c>
      <c r="V26" s="166">
        <f>+K26+Sep!V26</f>
        <v>0</v>
      </c>
      <c r="W26" s="166">
        <f>+L26+Sep!W26</f>
        <v>0</v>
      </c>
      <c r="X26" s="166">
        <f>+M26+Sep!X26</f>
        <v>0</v>
      </c>
      <c r="Y26" s="166">
        <f>+N26+Sep!Y26</f>
        <v>0</v>
      </c>
      <c r="Z26" s="166">
        <f>+O26+Sep!Z26</f>
        <v>0</v>
      </c>
      <c r="AA26" s="166">
        <f>+P26+Sep!AA26</f>
        <v>0</v>
      </c>
      <c r="AB26" s="166">
        <f>+Q26+Sep!AB26</f>
        <v>0</v>
      </c>
      <c r="AC26" s="166">
        <f>+R26+Sep!AC26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si="6"/>
        <v>0</v>
      </c>
      <c r="J27" s="130">
        <f t="shared" si="6"/>
        <v>0</v>
      </c>
      <c r="K27" s="130">
        <f t="shared" ref="K27:R27" si="7">SUM(K24:K26)</f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 t="shared" si="7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+Budget!L27</f>
        <v xml:space="preserve"> Equipment</v>
      </c>
      <c r="B29" s="74"/>
      <c r="C29" s="219">
        <f>+Budget!D27</f>
        <v>0</v>
      </c>
      <c r="D29" s="219">
        <f>+Budget!N27</f>
        <v>0</v>
      </c>
      <c r="E29" s="55">
        <f>+G29+Sep!E29</f>
        <v>0</v>
      </c>
      <c r="F29" s="55">
        <f>+H29+Sep!F29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+I29+Sep!T29</f>
        <v>0</v>
      </c>
      <c r="U29" s="166">
        <f>+J29+Sep!U29</f>
        <v>0</v>
      </c>
      <c r="V29" s="166">
        <f>+K29+Sep!V29</f>
        <v>0</v>
      </c>
      <c r="W29" s="166">
        <f>+L29+Sep!W29</f>
        <v>0</v>
      </c>
      <c r="X29" s="166">
        <f>+M29+Sep!X29</f>
        <v>0</v>
      </c>
      <c r="Y29" s="166">
        <f>+N29+Sep!Y29</f>
        <v>0</v>
      </c>
      <c r="Z29" s="166">
        <f>+O29+Sep!Z29</f>
        <v>0</v>
      </c>
      <c r="AA29" s="166">
        <f>+P29+Sep!AA29</f>
        <v>0</v>
      </c>
      <c r="AB29" s="166">
        <f>+Q29+Sep!AB29</f>
        <v>0</v>
      </c>
      <c r="AC29" s="166">
        <f>+R29+Sep!AC29</f>
        <v>0</v>
      </c>
    </row>
    <row r="30" spans="1:29" s="133" customFormat="1" ht="16" customHeight="1" x14ac:dyDescent="0.3">
      <c r="A30" s="200">
        <f>+Budget!L28</f>
        <v>0</v>
      </c>
      <c r="B30" s="74"/>
      <c r="C30" s="219">
        <f>+Budget!D28</f>
        <v>0</v>
      </c>
      <c r="D30" s="219">
        <f>+Budget!N28</f>
        <v>0</v>
      </c>
      <c r="E30" s="55">
        <f>+G30+Sep!E30</f>
        <v>0</v>
      </c>
      <c r="F30" s="55">
        <f>+H30+Sep!F30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+I30+Sep!T30</f>
        <v>0</v>
      </c>
      <c r="U30" s="166">
        <f>+J30+Sep!U30</f>
        <v>0</v>
      </c>
      <c r="V30" s="166">
        <f>+K30+Sep!V30</f>
        <v>0</v>
      </c>
      <c r="W30" s="166">
        <f>+L30+Sep!W30</f>
        <v>0</v>
      </c>
      <c r="X30" s="166">
        <f>+M30+Sep!X30</f>
        <v>0</v>
      </c>
      <c r="Y30" s="166">
        <f>+N30+Sep!Y30</f>
        <v>0</v>
      </c>
      <c r="Z30" s="166">
        <f>+O30+Sep!Z30</f>
        <v>0</v>
      </c>
      <c r="AA30" s="166">
        <f>+P30+Sep!AA30</f>
        <v>0</v>
      </c>
      <c r="AB30" s="166">
        <f>+Q30+Sep!AB30</f>
        <v>0</v>
      </c>
      <c r="AC30" s="166">
        <f>+R30+Sep!AC30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+Sep!A33</f>
        <v>Congregate or HDM Meals</v>
      </c>
      <c r="B33" s="74"/>
      <c r="C33" s="219">
        <f>+Budget!D31</f>
        <v>0</v>
      </c>
      <c r="D33" s="219">
        <f>+Budget!N31</f>
        <v>0</v>
      </c>
      <c r="E33" s="55">
        <f>+G33+Sep!E33</f>
        <v>0</v>
      </c>
      <c r="F33" s="55">
        <f>+H33+Sep!F33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+I33+Sep!T33</f>
        <v>0</v>
      </c>
      <c r="U33" s="166">
        <f>+J33+Sep!U33</f>
        <v>0</v>
      </c>
      <c r="V33" s="166">
        <f>+K33+Sep!V33</f>
        <v>0</v>
      </c>
      <c r="W33" s="166">
        <f>+L33+Sep!W33</f>
        <v>0</v>
      </c>
      <c r="X33" s="166">
        <f>+M33+Sep!X33</f>
        <v>0</v>
      </c>
      <c r="Y33" s="166">
        <f>+N33+Sep!Y33</f>
        <v>0</v>
      </c>
      <c r="Z33" s="166">
        <f>+O33+Sep!Z33</f>
        <v>0</v>
      </c>
      <c r="AA33" s="166">
        <f>+P33+Sep!AA33</f>
        <v>0</v>
      </c>
      <c r="AB33" s="166">
        <f>+Q33+Sep!AB33</f>
        <v>0</v>
      </c>
      <c r="AC33" s="166">
        <f>+R33+Sep!AC33</f>
        <v>0</v>
      </c>
    </row>
    <row r="34" spans="1:29" s="133" customFormat="1" ht="16" customHeight="1" x14ac:dyDescent="0.3">
      <c r="A34" s="200" t="str">
        <f>+Sep!A34</f>
        <v>Food Share Delivery Cost</v>
      </c>
      <c r="B34" s="74"/>
      <c r="C34" s="219">
        <f>+Budget!D32</f>
        <v>0</v>
      </c>
      <c r="D34" s="219">
        <f>+Budget!N32</f>
        <v>0</v>
      </c>
      <c r="E34" s="55">
        <f>+G34+Sep!E34</f>
        <v>0</v>
      </c>
      <c r="F34" s="55">
        <f>+H34+Sep!F34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+I34+Sep!T34</f>
        <v>0</v>
      </c>
      <c r="U34" s="166">
        <f>+J34+Sep!U34</f>
        <v>0</v>
      </c>
      <c r="V34" s="166">
        <f>+K34+Sep!V34</f>
        <v>0</v>
      </c>
      <c r="W34" s="166">
        <f>+L34+Sep!W34</f>
        <v>0</v>
      </c>
      <c r="X34" s="166">
        <f>+M34+Sep!X34</f>
        <v>0</v>
      </c>
      <c r="Y34" s="166">
        <f>+N34+Sep!Y34</f>
        <v>0</v>
      </c>
      <c r="Z34" s="166">
        <f>+O34+Sep!Z34</f>
        <v>0</v>
      </c>
      <c r="AA34" s="166">
        <f>+P34+Sep!AA34</f>
        <v>0</v>
      </c>
      <c r="AB34" s="166">
        <f>+Q34+Sep!AB34</f>
        <v>0</v>
      </c>
      <c r="AC34" s="166">
        <f>+R34+Sep!AC34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ref="K35:R35" si="11">SUM(K33:K34)</f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+Sep!A37</f>
        <v xml:space="preserve">Food Cost </v>
      </c>
      <c r="B37" s="74"/>
      <c r="C37" s="219">
        <f>+Budget!D35</f>
        <v>0</v>
      </c>
      <c r="D37" s="219">
        <f>+Budget!N35</f>
        <v>0</v>
      </c>
      <c r="E37" s="55">
        <f>+G37+Sep!E37</f>
        <v>0</v>
      </c>
      <c r="F37" s="55">
        <f>+H37+Sep!F37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+I37+Sep!T37</f>
        <v>0</v>
      </c>
      <c r="U37" s="166">
        <f>+J37+Sep!U37</f>
        <v>0</v>
      </c>
      <c r="V37" s="166">
        <f>+K37+Sep!V37</f>
        <v>0</v>
      </c>
      <c r="W37" s="166">
        <f>+L37+Sep!W37</f>
        <v>0</v>
      </c>
      <c r="X37" s="166">
        <f>+M37+Sep!X37</f>
        <v>0</v>
      </c>
      <c r="Y37" s="166">
        <f>+N37+Sep!Y37</f>
        <v>0</v>
      </c>
      <c r="Z37" s="166">
        <f>+O37+Sep!Z37</f>
        <v>0</v>
      </c>
      <c r="AA37" s="166">
        <f>+P37+Sep!AA37</f>
        <v>0</v>
      </c>
      <c r="AB37" s="166">
        <f>+Q37+Sep!AB37</f>
        <v>0</v>
      </c>
      <c r="AC37" s="166">
        <f>+R37+Sep!AC37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2">SUM(E37:E37)</f>
        <v>0</v>
      </c>
      <c r="F38" s="112">
        <f t="shared" si="12"/>
        <v>0</v>
      </c>
      <c r="G38" s="112">
        <f t="shared" si="12"/>
        <v>0</v>
      </c>
      <c r="H38" s="112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ref="K38:R38" si="13">SUM(K37:K37)</f>
        <v>0</v>
      </c>
      <c r="L38" s="130">
        <f t="shared" si="13"/>
        <v>0</v>
      </c>
      <c r="M38" s="130">
        <f t="shared" si="13"/>
        <v>0</v>
      </c>
      <c r="N38" s="130">
        <f t="shared" si="13"/>
        <v>0</v>
      </c>
      <c r="O38" s="130">
        <f t="shared" si="13"/>
        <v>0</v>
      </c>
      <c r="P38" s="130">
        <f t="shared" si="13"/>
        <v>0</v>
      </c>
      <c r="Q38" s="130">
        <f t="shared" si="13"/>
        <v>0</v>
      </c>
      <c r="R38" s="130">
        <f t="shared" si="13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+Budget!L38</f>
        <v>Supplies:Non food(Bags,liners etc)</v>
      </c>
      <c r="B40" s="74"/>
      <c r="C40" s="219">
        <f>+Budget!D38</f>
        <v>0</v>
      </c>
      <c r="D40" s="219">
        <f>+Budget!N38</f>
        <v>0</v>
      </c>
      <c r="E40" s="55">
        <f>+G40+Sep!E40</f>
        <v>0</v>
      </c>
      <c r="F40" s="55">
        <f>+H40+Sep!F40</f>
        <v>0</v>
      </c>
      <c r="G40" s="55">
        <f>SUM(I40+K40+M40+O40+Q40)</f>
        <v>0</v>
      </c>
      <c r="H40" s="55">
        <f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+I40+Sep!T40</f>
        <v>0</v>
      </c>
      <c r="U40" s="166">
        <f>+J40+Sep!U40</f>
        <v>0</v>
      </c>
      <c r="V40" s="166">
        <f>+K40+Sep!V40</f>
        <v>0</v>
      </c>
      <c r="W40" s="166">
        <f>+L40+Sep!W40</f>
        <v>0</v>
      </c>
      <c r="X40" s="166">
        <f>+M40+Sep!X40</f>
        <v>0</v>
      </c>
      <c r="Y40" s="166">
        <f>+N40+Sep!Y40</f>
        <v>0</v>
      </c>
      <c r="Z40" s="166">
        <f>+O40+Sep!Z40</f>
        <v>0</v>
      </c>
      <c r="AA40" s="166">
        <f>+P40+Sep!AA40</f>
        <v>0</v>
      </c>
      <c r="AB40" s="166">
        <f>+Q40+Sep!AB40</f>
        <v>0</v>
      </c>
      <c r="AC40" s="166">
        <f>+R40+Sep!AC40</f>
        <v>0</v>
      </c>
    </row>
    <row r="41" spans="1:29" s="133" customFormat="1" ht="16" customHeight="1" x14ac:dyDescent="0.3">
      <c r="A41" s="200" t="str">
        <f>+Budget!L39</f>
        <v>Health permit</v>
      </c>
      <c r="B41" s="74"/>
      <c r="C41" s="219">
        <f>+Budget!D39</f>
        <v>0</v>
      </c>
      <c r="D41" s="219">
        <f>+Budget!N39</f>
        <v>0</v>
      </c>
      <c r="E41" s="55">
        <f>+G41+Sep!E41</f>
        <v>0</v>
      </c>
      <c r="F41" s="55">
        <f>+H41+Sep!F41</f>
        <v>0</v>
      </c>
      <c r="G41" s="55">
        <f t="shared" ref="G41:G46" si="14">SUM(I41+K41+M41+O41+Q41)</f>
        <v>0</v>
      </c>
      <c r="H41" s="55">
        <f t="shared" ref="H41:H46" si="15">SUM(J41+L41+N41+P41+R41)</f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+I41+Sep!T41</f>
        <v>0</v>
      </c>
      <c r="U41" s="166">
        <f>+J41+Sep!U41</f>
        <v>0</v>
      </c>
      <c r="V41" s="166">
        <f>+K41+Sep!V41</f>
        <v>0</v>
      </c>
      <c r="W41" s="166">
        <f>+L41+Sep!W41</f>
        <v>0</v>
      </c>
      <c r="X41" s="166">
        <f>+M41+Sep!X41</f>
        <v>0</v>
      </c>
      <c r="Y41" s="166">
        <f>+N41+Sep!Y41</f>
        <v>0</v>
      </c>
      <c r="Z41" s="166">
        <f>+O41+Sep!Z41</f>
        <v>0</v>
      </c>
      <c r="AA41" s="166">
        <f>+P41+Sep!AA41</f>
        <v>0</v>
      </c>
      <c r="AB41" s="166">
        <f>+Q41+Sep!AB41</f>
        <v>0</v>
      </c>
      <c r="AC41" s="166">
        <f>+R41+Sep!AC41</f>
        <v>0</v>
      </c>
    </row>
    <row r="42" spans="1:29" s="133" customFormat="1" ht="16" customHeight="1" x14ac:dyDescent="0.3">
      <c r="A42" s="200" t="str">
        <f>+Budget!L40</f>
        <v>Rent</v>
      </c>
      <c r="B42" s="74"/>
      <c r="C42" s="219">
        <f>+Budget!D40</f>
        <v>0</v>
      </c>
      <c r="D42" s="219">
        <f>+Budget!N40</f>
        <v>0</v>
      </c>
      <c r="E42" s="55">
        <f>+G42+Sep!E42</f>
        <v>0</v>
      </c>
      <c r="F42" s="55">
        <f>+H42+Sep!F42</f>
        <v>0</v>
      </c>
      <c r="G42" s="55">
        <f t="shared" si="14"/>
        <v>0</v>
      </c>
      <c r="H42" s="55">
        <f t="shared" si="1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+I42+Sep!T42</f>
        <v>0</v>
      </c>
      <c r="U42" s="166">
        <f>+J42+Sep!U42</f>
        <v>0</v>
      </c>
      <c r="V42" s="166">
        <f>+K42+Sep!V42</f>
        <v>0</v>
      </c>
      <c r="W42" s="166">
        <f>+L42+Sep!W42</f>
        <v>0</v>
      </c>
      <c r="X42" s="166">
        <f>+M42+Sep!X42</f>
        <v>0</v>
      </c>
      <c r="Y42" s="166">
        <f>+N42+Sep!Y42</f>
        <v>0</v>
      </c>
      <c r="Z42" s="166">
        <f>+O42+Sep!Z42</f>
        <v>0</v>
      </c>
      <c r="AA42" s="166">
        <f>+P42+Sep!AA42</f>
        <v>0</v>
      </c>
      <c r="AB42" s="166">
        <f>+Q42+Sep!AB42</f>
        <v>0</v>
      </c>
      <c r="AC42" s="166">
        <f>+R42+Sep!AC42</f>
        <v>0</v>
      </c>
    </row>
    <row r="43" spans="1:29" s="133" customFormat="1" ht="16" customHeight="1" x14ac:dyDescent="0.3">
      <c r="A43" s="200" t="str">
        <f>+Budget!L41</f>
        <v>Program Publicity</v>
      </c>
      <c r="B43" s="74"/>
      <c r="C43" s="219">
        <f>+Budget!D41</f>
        <v>0</v>
      </c>
      <c r="D43" s="219">
        <f>+Budget!N41</f>
        <v>0</v>
      </c>
      <c r="E43" s="55">
        <f>+G43+Sep!E43</f>
        <v>0</v>
      </c>
      <c r="F43" s="55">
        <f>+H43+Sep!F43</f>
        <v>0</v>
      </c>
      <c r="G43" s="55">
        <f t="shared" si="14"/>
        <v>0</v>
      </c>
      <c r="H43" s="55">
        <f t="shared" si="1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+I43+Sep!T43</f>
        <v>0</v>
      </c>
      <c r="U43" s="166">
        <f>+J43+Sep!U43</f>
        <v>0</v>
      </c>
      <c r="V43" s="166">
        <f>+K43+Sep!V43</f>
        <v>0</v>
      </c>
      <c r="W43" s="166">
        <f>+L43+Sep!W43</f>
        <v>0</v>
      </c>
      <c r="X43" s="166">
        <f>+M43+Sep!X43</f>
        <v>0</v>
      </c>
      <c r="Y43" s="166">
        <f>+N43+Sep!Y43</f>
        <v>0</v>
      </c>
      <c r="Z43" s="166">
        <f>+O43+Sep!Z43</f>
        <v>0</v>
      </c>
      <c r="AA43" s="166">
        <f>+P43+Sep!AA43</f>
        <v>0</v>
      </c>
      <c r="AB43" s="166">
        <f>+Q43+Sep!AB43</f>
        <v>0</v>
      </c>
      <c r="AC43" s="166">
        <f>+R43+Sep!AC43</f>
        <v>0</v>
      </c>
    </row>
    <row r="44" spans="1:29" s="133" customFormat="1" ht="16" customHeight="1" x14ac:dyDescent="0.3">
      <c r="A44" s="200" t="str">
        <f>+Budget!L42</f>
        <v>Other</v>
      </c>
      <c r="B44" s="74"/>
      <c r="C44" s="219">
        <f>+Budget!D42</f>
        <v>0</v>
      </c>
      <c r="D44" s="219">
        <f>+Budget!N42</f>
        <v>0</v>
      </c>
      <c r="E44" s="55">
        <f>+G44+Sep!E44</f>
        <v>0</v>
      </c>
      <c r="F44" s="55">
        <f>+H44+Sep!F44</f>
        <v>0</v>
      </c>
      <c r="G44" s="55">
        <f t="shared" si="14"/>
        <v>0</v>
      </c>
      <c r="H44" s="55">
        <f t="shared" si="1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+I44+Sep!T44</f>
        <v>0</v>
      </c>
      <c r="U44" s="166">
        <f>+J44+Sep!U44</f>
        <v>0</v>
      </c>
      <c r="V44" s="166">
        <f>+K44+Sep!V44</f>
        <v>0</v>
      </c>
      <c r="W44" s="166">
        <f>+L44+Sep!W44</f>
        <v>0</v>
      </c>
      <c r="X44" s="166">
        <f>+M44+Sep!X44</f>
        <v>0</v>
      </c>
      <c r="Y44" s="166">
        <f>+N44+Sep!Y44</f>
        <v>0</v>
      </c>
      <c r="Z44" s="166">
        <f>+O44+Sep!Z44</f>
        <v>0</v>
      </c>
      <c r="AA44" s="166">
        <f>+P44+Sep!AA44</f>
        <v>0</v>
      </c>
      <c r="AB44" s="166">
        <f>+Q44+Sep!AB44</f>
        <v>0</v>
      </c>
      <c r="AC44" s="166">
        <f>+R44+Sep!AC44</f>
        <v>0</v>
      </c>
    </row>
    <row r="45" spans="1:29" s="133" customFormat="1" ht="16" customHeight="1" x14ac:dyDescent="0.3">
      <c r="A45" s="200" t="str">
        <f>+Budget!L43</f>
        <v>Other</v>
      </c>
      <c r="B45" s="74"/>
      <c r="C45" s="219">
        <f>+Budget!D43</f>
        <v>0</v>
      </c>
      <c r="D45" s="219">
        <f>+Budget!N43</f>
        <v>0</v>
      </c>
      <c r="E45" s="55">
        <f>+G45+Sep!E45</f>
        <v>0</v>
      </c>
      <c r="F45" s="55">
        <f>+H45+Sep!F45</f>
        <v>0</v>
      </c>
      <c r="G45" s="55">
        <f t="shared" si="14"/>
        <v>0</v>
      </c>
      <c r="H45" s="55">
        <f t="shared" si="1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+I45+Sep!T45</f>
        <v>0</v>
      </c>
      <c r="U45" s="166">
        <f>+J45+Sep!U45</f>
        <v>0</v>
      </c>
      <c r="V45" s="166">
        <f>+K45+Sep!V45</f>
        <v>0</v>
      </c>
      <c r="W45" s="166">
        <f>+L45+Sep!W45</f>
        <v>0</v>
      </c>
      <c r="X45" s="166">
        <f>+M45+Sep!X45</f>
        <v>0</v>
      </c>
      <c r="Y45" s="166">
        <f>+N45+Sep!Y45</f>
        <v>0</v>
      </c>
      <c r="Z45" s="166">
        <f>+O45+Sep!Z45</f>
        <v>0</v>
      </c>
      <c r="AA45" s="166">
        <f>+P45+Sep!AA45</f>
        <v>0</v>
      </c>
      <c r="AB45" s="166">
        <f>+Q45+Sep!AB45</f>
        <v>0</v>
      </c>
      <c r="AC45" s="166">
        <f>+R45+Sep!AC45</f>
        <v>0</v>
      </c>
    </row>
    <row r="46" spans="1:29" s="133" customFormat="1" ht="16" customHeight="1" x14ac:dyDescent="0.3">
      <c r="A46" s="200" t="str">
        <f>+Budget!L44</f>
        <v>Indirect Costs (no more than 10% of grant funds)</v>
      </c>
      <c r="B46" s="74"/>
      <c r="C46" s="219">
        <f>+Budget!D44</f>
        <v>0</v>
      </c>
      <c r="D46" s="219">
        <f>+Budget!N44</f>
        <v>0</v>
      </c>
      <c r="E46" s="55">
        <f>+G46+Sep!E46</f>
        <v>0</v>
      </c>
      <c r="F46" s="55">
        <f>+H46+Sep!F46</f>
        <v>0</v>
      </c>
      <c r="G46" s="55">
        <f t="shared" si="14"/>
        <v>0</v>
      </c>
      <c r="H46" s="55">
        <f t="shared" si="1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+I46+Sep!T46</f>
        <v>0</v>
      </c>
      <c r="U46" s="166">
        <f>+J46+Sep!U46</f>
        <v>0</v>
      </c>
      <c r="V46" s="166">
        <f>+K46+Sep!V46</f>
        <v>0</v>
      </c>
      <c r="W46" s="166">
        <f>+L46+Sep!W46</f>
        <v>0</v>
      </c>
      <c r="X46" s="166">
        <f>+M46+Sep!X46</f>
        <v>0</v>
      </c>
      <c r="Y46" s="166">
        <f>+N46+Sep!Y46</f>
        <v>0</v>
      </c>
      <c r="Z46" s="166">
        <f>+O46+Sep!Z46</f>
        <v>0</v>
      </c>
      <c r="AA46" s="166">
        <f>+P46+Sep!AA46</f>
        <v>0</v>
      </c>
      <c r="AB46" s="166">
        <f>+Q46+Sep!AB46</f>
        <v>0</v>
      </c>
      <c r="AC46" s="166">
        <f>+R46+Sep!AC46</f>
        <v>0</v>
      </c>
    </row>
    <row r="47" spans="1:29" s="133" customFormat="1" ht="16" customHeight="1" x14ac:dyDescent="0.3">
      <c r="A47" s="200"/>
      <c r="B47" s="74"/>
      <c r="C47" s="219">
        <f>+Budget!D45</f>
        <v>0</v>
      </c>
      <c r="D47" s="219">
        <f>+Budget!N45</f>
        <v>0</v>
      </c>
      <c r="E47" s="55">
        <f>+G47+Sep!E47</f>
        <v>0</v>
      </c>
      <c r="F47" s="55">
        <f>+H47+Sep!F47</f>
        <v>0</v>
      </c>
      <c r="G47" s="55">
        <f t="shared" ref="G47:H49" si="16">SUM(I47+K47+M47+O47+Q47)</f>
        <v>0</v>
      </c>
      <c r="H47" s="55">
        <f t="shared" si="16"/>
        <v>0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+I47+Sep!T47</f>
        <v>0</v>
      </c>
      <c r="U47" s="166">
        <f>+J47+Sep!U47</f>
        <v>0</v>
      </c>
      <c r="V47" s="166">
        <f>+K47+Sep!V47</f>
        <v>0</v>
      </c>
      <c r="W47" s="166">
        <f>+L47+Sep!W47</f>
        <v>0</v>
      </c>
      <c r="X47" s="166">
        <f>+M47+Sep!X47</f>
        <v>0</v>
      </c>
      <c r="Y47" s="166">
        <f>+N47+Sep!Y47</f>
        <v>0</v>
      </c>
      <c r="Z47" s="166">
        <f>+O47+Sep!Z47</f>
        <v>0</v>
      </c>
      <c r="AA47" s="166">
        <f>+P47+Sep!AA47</f>
        <v>0</v>
      </c>
      <c r="AB47" s="166">
        <f>+Q47+Sep!AB47</f>
        <v>0</v>
      </c>
      <c r="AC47" s="166">
        <f>+R47+Sep!AC47</f>
        <v>0</v>
      </c>
    </row>
    <row r="48" spans="1:29" s="133" customFormat="1" ht="16" customHeight="1" x14ac:dyDescent="0.3">
      <c r="A48" s="200"/>
      <c r="B48" s="74"/>
      <c r="C48" s="219">
        <f>+Budget!D46</f>
        <v>0</v>
      </c>
      <c r="D48" s="219">
        <f>+Budget!N46</f>
        <v>0</v>
      </c>
      <c r="E48" s="55">
        <f>+G48+Sep!E48</f>
        <v>0</v>
      </c>
      <c r="F48" s="55">
        <f>+H48+Sep!F48</f>
        <v>0</v>
      </c>
      <c r="G48" s="55">
        <f t="shared" si="16"/>
        <v>0</v>
      </c>
      <c r="H48" s="55">
        <f t="shared" si="16"/>
        <v>0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+I48+Sep!T48</f>
        <v>0</v>
      </c>
      <c r="U48" s="166">
        <f>+J48+Sep!U48</f>
        <v>0</v>
      </c>
      <c r="V48" s="166">
        <f>+K48+Sep!V48</f>
        <v>0</v>
      </c>
      <c r="W48" s="166">
        <f>+L48+Sep!W48</f>
        <v>0</v>
      </c>
      <c r="X48" s="166">
        <f>+M48+Sep!X48</f>
        <v>0</v>
      </c>
      <c r="Y48" s="166">
        <f>+N48+Sep!Y48</f>
        <v>0</v>
      </c>
      <c r="Z48" s="166">
        <f>+O48+Sep!Z48</f>
        <v>0</v>
      </c>
      <c r="AA48" s="166">
        <f>+P48+Sep!AA48</f>
        <v>0</v>
      </c>
      <c r="AB48" s="166">
        <f>+Q48+Sep!AB48</f>
        <v>0</v>
      </c>
      <c r="AC48" s="166">
        <f>+R48+Sep!AC48</f>
        <v>0</v>
      </c>
    </row>
    <row r="49" spans="1:29" s="133" customFormat="1" ht="16" customHeight="1" x14ac:dyDescent="0.3">
      <c r="A49" s="200">
        <f>+Sep!A49</f>
        <v>0</v>
      </c>
      <c r="B49" s="74"/>
      <c r="C49" s="219">
        <f>+Budget!D47</f>
        <v>0</v>
      </c>
      <c r="D49" s="219">
        <f>+Budget!N47</f>
        <v>0</v>
      </c>
      <c r="E49" s="55">
        <f>+G49</f>
        <v>0</v>
      </c>
      <c r="F49" s="55">
        <f>+H49</f>
        <v>0</v>
      </c>
      <c r="G49" s="55">
        <f t="shared" si="16"/>
        <v>0</v>
      </c>
      <c r="H49" s="55">
        <f t="shared" si="16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+I49+Sep!T49</f>
        <v>0</v>
      </c>
      <c r="U49" s="166">
        <f>+J49+Sep!U49</f>
        <v>0</v>
      </c>
      <c r="V49" s="166">
        <f>+K49+Sep!V49</f>
        <v>0</v>
      </c>
      <c r="W49" s="166">
        <f>+L49+Sep!W49</f>
        <v>0</v>
      </c>
      <c r="X49" s="166">
        <f>+M49+Sep!X49</f>
        <v>0</v>
      </c>
      <c r="Y49" s="166">
        <f>+N49+Sep!Y49</f>
        <v>0</v>
      </c>
      <c r="Z49" s="166">
        <f>+O49+Sep!Z49</f>
        <v>0</v>
      </c>
      <c r="AA49" s="166">
        <f>+P49+Sep!AA49</f>
        <v>0</v>
      </c>
      <c r="AB49" s="166">
        <f>+Q49+Sep!AB49</f>
        <v>0</v>
      </c>
      <c r="AC49" s="166">
        <f>+R49+Sep!AC49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7">SUM(C40:C49)</f>
        <v>0</v>
      </c>
      <c r="D50" s="217">
        <f t="shared" si="17"/>
        <v>0</v>
      </c>
      <c r="E50" s="113">
        <f t="shared" si="17"/>
        <v>0</v>
      </c>
      <c r="F50" s="113">
        <f t="shared" si="17"/>
        <v>0</v>
      </c>
      <c r="G50" s="122">
        <f t="shared" si="17"/>
        <v>0</v>
      </c>
      <c r="H50" s="122">
        <f t="shared" si="17"/>
        <v>0</v>
      </c>
      <c r="I50" s="95">
        <f t="shared" si="17"/>
        <v>0</v>
      </c>
      <c r="J50" s="95">
        <f t="shared" si="17"/>
        <v>0</v>
      </c>
      <c r="K50" s="95">
        <f t="shared" si="17"/>
        <v>0</v>
      </c>
      <c r="L50" s="95">
        <f t="shared" si="17"/>
        <v>0</v>
      </c>
      <c r="M50" s="95">
        <f t="shared" si="17"/>
        <v>0</v>
      </c>
      <c r="N50" s="95">
        <f t="shared" si="17"/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8">SUM(G50,G38,G35,G31,G27,G22)</f>
        <v>0</v>
      </c>
      <c r="H52" s="127">
        <f t="shared" si="18"/>
        <v>0</v>
      </c>
      <c r="I52" s="99">
        <f t="shared" si="18"/>
        <v>0</v>
      </c>
      <c r="J52" s="99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99">
        <f t="shared" si="18"/>
        <v>0</v>
      </c>
      <c r="O52" s="99">
        <f t="shared" si="18"/>
        <v>0</v>
      </c>
      <c r="P52" s="99">
        <f t="shared" si="18"/>
        <v>0</v>
      </c>
      <c r="Q52" s="99">
        <f t="shared" si="18"/>
        <v>0</v>
      </c>
      <c r="R52" s="99">
        <f t="shared" si="18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+I52+Sep!I53</f>
        <v>0</v>
      </c>
      <c r="J53" s="130">
        <f>+J52+Sep!J53</f>
        <v>0</v>
      </c>
      <c r="K53" s="130">
        <f>+K52+Sep!K53</f>
        <v>0</v>
      </c>
      <c r="L53" s="130">
        <f>+L52+Sep!L53</f>
        <v>0</v>
      </c>
      <c r="M53" s="130">
        <f>+M52+Sep!M53</f>
        <v>0</v>
      </c>
      <c r="N53" s="130">
        <f>+N52+Sep!N53</f>
        <v>0</v>
      </c>
      <c r="O53" s="130">
        <f>+O52+Sep!O53</f>
        <v>0</v>
      </c>
      <c r="P53" s="130">
        <f>+P52+Sep!P53</f>
        <v>0</v>
      </c>
      <c r="Q53" s="130">
        <f>+Q52+Sep!Q53</f>
        <v>0</v>
      </c>
      <c r="R53" s="130">
        <f>+R52+Sep!R53</f>
        <v>0</v>
      </c>
      <c r="T53" s="166">
        <f>SUM(T13:T52)</f>
        <v>0</v>
      </c>
      <c r="U53" s="166">
        <f t="shared" ref="U53:AC53" si="19">SUM(U13:U52)</f>
        <v>0</v>
      </c>
      <c r="V53" s="166">
        <f t="shared" si="19"/>
        <v>0</v>
      </c>
      <c r="W53" s="166">
        <f t="shared" si="19"/>
        <v>0</v>
      </c>
      <c r="X53" s="166">
        <f t="shared" si="19"/>
        <v>0</v>
      </c>
      <c r="Y53" s="166">
        <f t="shared" si="19"/>
        <v>0</v>
      </c>
      <c r="Z53" s="166">
        <f t="shared" si="19"/>
        <v>0</v>
      </c>
      <c r="AA53" s="166">
        <f t="shared" si="19"/>
        <v>0</v>
      </c>
      <c r="AB53" s="166">
        <f t="shared" si="19"/>
        <v>0</v>
      </c>
      <c r="AC53" s="166">
        <f t="shared" si="19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726"/>
      <c r="B56" s="748"/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48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38" t="s">
        <v>24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s="13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13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13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13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+Sep!I67+Oct!I66</f>
        <v>0</v>
      </c>
      <c r="J67" s="225">
        <f>+Sep!J67+Oct!J66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E1:G1 I2:J2 L2:M2 A1:A3 B1 B3:D3 I56:R57 C56:E57 A23:B23 G2 C2:E2 C22:D23 A50:D50 A27:D28 A31:D32 A35:D36 A38:D39 E3:G6" name="Range1"/>
    <protectedRange sqref="G54:H54" name="Range1_5"/>
    <protectedRange sqref="F56:H57" name="Range1_6"/>
    <protectedRange sqref="G53:H53" name="Range1_9"/>
    <protectedRange sqref="G8:H8" name="Range1_7"/>
    <protectedRange sqref="I51:R51 K30:R30 K34:R34 R24 K26:R26 R13:R16 R29 K17:R21" name="Range1_8"/>
    <protectedRange sqref="I17:J21 I26:J26 I30:J30 I34:J34 R25 R33 R37 I44:R49 R40:R43" name="Range1_1"/>
    <protectedRange sqref="A22:B22" name="Range1_14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_5"/>
    <protectedRange sqref="I25:Q25" name="Range1_11_6"/>
    <protectedRange sqref="I29:Q29" name="Range1_11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9">
    <mergeCell ref="J1:K1"/>
    <mergeCell ref="M1:N1"/>
    <mergeCell ref="B1:D1"/>
    <mergeCell ref="F2:G2"/>
    <mergeCell ref="F1:G1"/>
    <mergeCell ref="B62:D63"/>
    <mergeCell ref="G62:J63"/>
    <mergeCell ref="M2:N2"/>
    <mergeCell ref="J2:K2"/>
    <mergeCell ref="A54:B54"/>
    <mergeCell ref="A22:B22"/>
    <mergeCell ref="A8:B8"/>
    <mergeCell ref="C10:D10"/>
    <mergeCell ref="A59:R59"/>
    <mergeCell ref="N57:R57"/>
    <mergeCell ref="I55:L55"/>
    <mergeCell ref="N55:R55"/>
    <mergeCell ref="I56:L56"/>
    <mergeCell ref="N56:R56"/>
    <mergeCell ref="A56:B56"/>
    <mergeCell ref="A57:B57"/>
    <mergeCell ref="A55:B55"/>
    <mergeCell ref="A58:R58"/>
    <mergeCell ref="B60:D61"/>
    <mergeCell ref="G60:J61"/>
    <mergeCell ref="A53:B53"/>
    <mergeCell ref="O60:R61"/>
    <mergeCell ref="A27:B27"/>
    <mergeCell ref="A35:B35"/>
    <mergeCell ref="I9:R9"/>
    <mergeCell ref="A31:B31"/>
    <mergeCell ref="A50:B50"/>
    <mergeCell ref="A38:B38"/>
    <mergeCell ref="R66:R67"/>
    <mergeCell ref="M65:N65"/>
    <mergeCell ref="O65:P65"/>
    <mergeCell ref="A66:D67"/>
    <mergeCell ref="E66:F67"/>
    <mergeCell ref="O66:Q67"/>
    <mergeCell ref="G67:H67"/>
    <mergeCell ref="G65:H65"/>
    <mergeCell ref="G66:H66"/>
    <mergeCell ref="A65:B65"/>
    <mergeCell ref="O62:R63"/>
    <mergeCell ref="L60:M61"/>
    <mergeCell ref="L62:M63"/>
    <mergeCell ref="O2:Q2"/>
    <mergeCell ref="J3:N3"/>
    <mergeCell ref="I57:L57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0.53515625" style="10" customWidth="1"/>
    <col min="13" max="13" width="10.3046875" style="10" customWidth="1"/>
    <col min="14" max="17" width="10.23046875" style="10" customWidth="1"/>
    <col min="18" max="18" width="11.84375" style="10" customWidth="1"/>
    <col min="19" max="16384" width="8.84375" style="1"/>
  </cols>
  <sheetData>
    <row r="1" spans="1:29" s="6" customFormat="1" ht="19.5" customHeight="1" x14ac:dyDescent="0.45">
      <c r="A1" s="360" t="str">
        <f>+Oct!A1</f>
        <v xml:space="preserve">Contractor Name: </v>
      </c>
      <c r="B1" s="745">
        <f>+Oct!B1</f>
        <v>0</v>
      </c>
      <c r="C1" s="745"/>
      <c r="D1" s="746"/>
      <c r="E1" s="376" t="s">
        <v>23</v>
      </c>
      <c r="F1" s="747">
        <f>+Oct!F1+31</f>
        <v>44867</v>
      </c>
      <c r="G1" s="747"/>
      <c r="H1" s="374"/>
      <c r="I1" s="360" t="s">
        <v>245</v>
      </c>
      <c r="J1" s="742" t="str">
        <f>Budget!W8</f>
        <v>3500FY23-</v>
      </c>
      <c r="K1" s="742"/>
      <c r="L1" s="7"/>
      <c r="M1" s="743" t="s">
        <v>64</v>
      </c>
      <c r="N1" s="744"/>
      <c r="O1" s="40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60" t="str">
        <f>+Oct!A2</f>
        <v xml:space="preserve">Project Name: </v>
      </c>
      <c r="B2" s="364" t="str">
        <f>+Budget!B1</f>
        <v>VCAAA Senior Nutrition Program</v>
      </c>
      <c r="C2" s="370"/>
      <c r="D2" s="371"/>
      <c r="E2" s="344"/>
      <c r="F2" s="730"/>
      <c r="G2" s="730"/>
      <c r="H2" s="346"/>
      <c r="I2" s="361" t="s">
        <v>246</v>
      </c>
      <c r="J2" s="662">
        <f>Budget!AA6</f>
        <v>0</v>
      </c>
      <c r="K2" s="741"/>
      <c r="L2" s="361" t="str">
        <f>+Oct!L2</f>
        <v xml:space="preserve">Phone:  </v>
      </c>
      <c r="M2" s="662">
        <f>Budget!AA7</f>
        <v>0</v>
      </c>
      <c r="N2" s="741"/>
      <c r="O2" s="735" t="s">
        <v>77</v>
      </c>
      <c r="P2" s="736"/>
      <c r="Q2" s="736"/>
      <c r="R2" s="228">
        <f>+P1+R1</f>
        <v>0</v>
      </c>
    </row>
    <row r="3" spans="1:29" s="6" customFormat="1" ht="18" customHeight="1" thickTop="1" x14ac:dyDescent="0.4">
      <c r="A3" s="8"/>
      <c r="B3" s="16"/>
      <c r="C3" s="16"/>
      <c r="D3" s="16"/>
      <c r="E3" s="348"/>
      <c r="F3" s="348"/>
      <c r="G3" s="348"/>
      <c r="H3" s="349"/>
      <c r="I3" s="362" t="s">
        <v>22</v>
      </c>
      <c r="J3" s="672">
        <f>Budget!AA8</f>
        <v>0</v>
      </c>
      <c r="K3" s="672"/>
      <c r="L3" s="672"/>
      <c r="M3" s="672"/>
      <c r="N3" s="673"/>
      <c r="O3" s="377"/>
      <c r="P3" s="377"/>
      <c r="Q3" s="377"/>
      <c r="R3" s="351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347"/>
      <c r="F4" s="348"/>
      <c r="G4" s="348"/>
      <c r="H4" s="348"/>
      <c r="I4" s="31"/>
      <c r="J4" s="31"/>
      <c r="K4" s="31"/>
      <c r="L4" s="31"/>
      <c r="M4" s="31"/>
      <c r="N4" s="31"/>
      <c r="O4" s="352"/>
      <c r="P4" s="352"/>
      <c r="Q4" s="352"/>
      <c r="R4" s="353"/>
    </row>
    <row r="5" spans="1:29" s="4" customFormat="1" ht="18.75" customHeight="1" x14ac:dyDescent="0.3">
      <c r="A5" s="239"/>
      <c r="B5" s="238" t="s">
        <v>181</v>
      </c>
      <c r="C5" s="68"/>
      <c r="D5" s="68"/>
      <c r="E5" s="347"/>
      <c r="F5" s="348"/>
      <c r="G5" s="348"/>
      <c r="H5" s="349"/>
      <c r="I5" s="28" t="s">
        <v>19</v>
      </c>
      <c r="J5" s="29"/>
      <c r="K5" s="29"/>
      <c r="L5" s="29"/>
      <c r="M5" s="29"/>
      <c r="N5" s="29"/>
      <c r="O5" s="29"/>
      <c r="P5" s="29"/>
      <c r="Q5" s="29"/>
      <c r="R5" s="48"/>
    </row>
    <row r="6" spans="1:29" s="4" customFormat="1" ht="18.75" customHeight="1" x14ac:dyDescent="0.3">
      <c r="A6" s="239"/>
      <c r="B6" s="238" t="s">
        <v>182</v>
      </c>
      <c r="C6" s="248">
        <f>+C5+Oct!C6</f>
        <v>0</v>
      </c>
      <c r="D6" s="248">
        <f>+D5+Oct!D6</f>
        <v>0</v>
      </c>
      <c r="E6" s="41"/>
      <c r="F6" s="42"/>
      <c r="G6" s="42"/>
      <c r="H6" s="350"/>
      <c r="I6" s="244"/>
      <c r="J6" s="245"/>
      <c r="K6" s="245"/>
      <c r="L6" s="245"/>
      <c r="M6" s="245"/>
      <c r="N6" s="245"/>
      <c r="O6" s="245"/>
      <c r="P6" s="245"/>
      <c r="Q6" s="245"/>
      <c r="R6" s="246"/>
    </row>
    <row r="7" spans="1:29" s="3" customFormat="1" ht="55.5" customHeight="1" x14ac:dyDescent="0.2">
      <c r="A7" s="37" t="s">
        <v>8</v>
      </c>
      <c r="B7" s="38"/>
      <c r="C7" s="30" t="s">
        <v>41</v>
      </c>
      <c r="D7" s="30" t="s">
        <v>40</v>
      </c>
      <c r="E7" s="13" t="s">
        <v>43</v>
      </c>
      <c r="F7" s="13" t="s">
        <v>42</v>
      </c>
      <c r="G7" s="14" t="s">
        <v>45</v>
      </c>
      <c r="H7" s="14" t="s">
        <v>44</v>
      </c>
      <c r="I7" s="27" t="s">
        <v>38</v>
      </c>
      <c r="J7" s="27" t="s">
        <v>39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36</v>
      </c>
      <c r="R7" s="15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2">
        <f>+Oct!C8</f>
        <v>0</v>
      </c>
      <c r="D8" s="222">
        <f>+Oct!D8</f>
        <v>0</v>
      </c>
      <c r="E8" s="24">
        <f>+E53</f>
        <v>0</v>
      </c>
      <c r="F8" s="24">
        <f>+F53</f>
        <v>0</v>
      </c>
      <c r="G8" s="51">
        <f>+G52</f>
        <v>0</v>
      </c>
      <c r="H8" s="51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35" t="s">
        <v>62</v>
      </c>
      <c r="B9" s="36"/>
      <c r="C9" s="34">
        <f>IFERROR(+C$8/($C8+$D8),0)</f>
        <v>0</v>
      </c>
      <c r="D9" s="33">
        <f>IFERROR(+D$8/($C8+$D8),0)</f>
        <v>0</v>
      </c>
      <c r="E9" s="52"/>
      <c r="F9" s="52"/>
      <c r="G9" s="52"/>
      <c r="H9" s="52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25"/>
      <c r="F10" s="25"/>
      <c r="G10" s="53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62"/>
      <c r="F11" s="262"/>
      <c r="G11" s="262"/>
      <c r="H11" s="262"/>
      <c r="I11" s="263"/>
      <c r="J11" s="262"/>
      <c r="K11" s="262"/>
      <c r="L11" s="262"/>
      <c r="M11" s="262"/>
      <c r="N11" s="262"/>
      <c r="O11" s="262"/>
      <c r="P11" s="262"/>
      <c r="Q11" s="262"/>
      <c r="R11" s="264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+Oct!A13</f>
        <v>Admin/Fiscal</v>
      </c>
      <c r="B13" s="207">
        <f>+Jul!B13</f>
        <v>0</v>
      </c>
      <c r="C13" s="219">
        <f>+Oct!C13</f>
        <v>0</v>
      </c>
      <c r="D13" s="219">
        <f>+Oct!D13</f>
        <v>0</v>
      </c>
      <c r="E13" s="55">
        <f>SUM(G13)+Oct!E13</f>
        <v>0</v>
      </c>
      <c r="F13" s="55">
        <f>SUM(H13)+Oct!F13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+I13+Oct!T13</f>
        <v>0</v>
      </c>
      <c r="U13" s="166">
        <f>+J13+Oct!U13</f>
        <v>0</v>
      </c>
      <c r="V13" s="166">
        <f>+K13+Oct!V13</f>
        <v>0</v>
      </c>
      <c r="W13" s="166">
        <f>+L13+Oct!W13</f>
        <v>0</v>
      </c>
      <c r="X13" s="166">
        <f>+M13+Oct!X13</f>
        <v>0</v>
      </c>
      <c r="Y13" s="166">
        <f>+N13+Oct!Y13</f>
        <v>0</v>
      </c>
      <c r="Z13" s="166">
        <f>+O13+Oct!Z13</f>
        <v>0</v>
      </c>
      <c r="AA13" s="166">
        <f>+P13+Oct!AA13</f>
        <v>0</v>
      </c>
      <c r="AB13" s="166">
        <f>+Q13+Oct!AB13</f>
        <v>0</v>
      </c>
      <c r="AC13" s="166">
        <f>+R13+Oct!AC13</f>
        <v>0</v>
      </c>
    </row>
    <row r="14" spans="1:29" s="133" customFormat="1" ht="16" customHeight="1" x14ac:dyDescent="0.3">
      <c r="A14" s="200" t="str">
        <f>+Oct!A14</f>
        <v>Site/ HDM/MOW Coordinator</v>
      </c>
      <c r="B14" s="207">
        <f>+Jul!B14</f>
        <v>0</v>
      </c>
      <c r="C14" s="219">
        <f>+Oct!C14</f>
        <v>0</v>
      </c>
      <c r="D14" s="219">
        <f>+Oct!D14</f>
        <v>0</v>
      </c>
      <c r="E14" s="55">
        <f>SUM(G14)+Oct!E14</f>
        <v>0</v>
      </c>
      <c r="F14" s="55">
        <f>SUM(H14)+Oct!F14</f>
        <v>0</v>
      </c>
      <c r="G14" s="55">
        <f t="shared" ref="G14:G21" si="1">SUM(I14+K14+M14+O14+Q14)</f>
        <v>0</v>
      </c>
      <c r="H14" s="55">
        <f t="shared" ref="H14:H21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+I14+Oct!T14</f>
        <v>0</v>
      </c>
      <c r="U14" s="166">
        <f>+J14+Oct!U14</f>
        <v>0</v>
      </c>
      <c r="V14" s="166">
        <f>+K14+Oct!V14</f>
        <v>0</v>
      </c>
      <c r="W14" s="166">
        <f>+L14+Oct!W14</f>
        <v>0</v>
      </c>
      <c r="X14" s="166">
        <f>+M14+Oct!X14</f>
        <v>0</v>
      </c>
      <c r="Y14" s="166">
        <f>+N14+Oct!Y14</f>
        <v>0</v>
      </c>
      <c r="Z14" s="166">
        <f>+O14+Oct!Z14</f>
        <v>0</v>
      </c>
      <c r="AA14" s="166">
        <f>+P14+Oct!AA14</f>
        <v>0</v>
      </c>
      <c r="AB14" s="166">
        <f>+Q14+Oct!AB14</f>
        <v>0</v>
      </c>
      <c r="AC14" s="166">
        <f>+R14+Oct!AC14</f>
        <v>0</v>
      </c>
    </row>
    <row r="15" spans="1:29" s="133" customFormat="1" ht="16" customHeight="1" x14ac:dyDescent="0.3">
      <c r="A15" s="200" t="str">
        <f>+Oct!A15</f>
        <v>Cook</v>
      </c>
      <c r="B15" s="207">
        <f>+Jul!B15</f>
        <v>0</v>
      </c>
      <c r="C15" s="219">
        <f>+Oct!C15</f>
        <v>0</v>
      </c>
      <c r="D15" s="219">
        <f>+Oct!D15</f>
        <v>0</v>
      </c>
      <c r="E15" s="55">
        <f>SUM(G15)+Oct!E15</f>
        <v>0</v>
      </c>
      <c r="F15" s="55">
        <f>SUM(H15)+Oct!F15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+I15+Oct!T15</f>
        <v>0</v>
      </c>
      <c r="U15" s="166">
        <f>+J15+Oct!U15</f>
        <v>0</v>
      </c>
      <c r="V15" s="166">
        <f>+K15+Oct!V15</f>
        <v>0</v>
      </c>
      <c r="W15" s="166">
        <f>+L15+Oct!W15</f>
        <v>0</v>
      </c>
      <c r="X15" s="166">
        <f>+M15+Oct!X15</f>
        <v>0</v>
      </c>
      <c r="Y15" s="166">
        <f>+N15+Oct!Y15</f>
        <v>0</v>
      </c>
      <c r="Z15" s="166">
        <f>+O15+Oct!Z15</f>
        <v>0</v>
      </c>
      <c r="AA15" s="166">
        <f>+P15+Oct!AA15</f>
        <v>0</v>
      </c>
      <c r="AB15" s="166">
        <f>+Q15+Oct!AB15</f>
        <v>0</v>
      </c>
      <c r="AC15" s="166">
        <f>+R15+Oct!AC15</f>
        <v>0</v>
      </c>
    </row>
    <row r="16" spans="1:29" s="133" customFormat="1" ht="16" customHeight="1" x14ac:dyDescent="0.3">
      <c r="A16" s="200" t="str">
        <f>+Oct!A16</f>
        <v>Staff</v>
      </c>
      <c r="B16" s="207">
        <f>+Jul!B16</f>
        <v>0</v>
      </c>
      <c r="C16" s="219">
        <f>+Oct!C16</f>
        <v>0</v>
      </c>
      <c r="D16" s="219">
        <f>+Oct!D16</f>
        <v>0</v>
      </c>
      <c r="E16" s="55">
        <f>SUM(G16)+Oct!E16</f>
        <v>0</v>
      </c>
      <c r="F16" s="55">
        <f>SUM(H16)+Oct!F16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+I16+Oct!T16</f>
        <v>0</v>
      </c>
      <c r="U16" s="166">
        <f>+J16+Oct!U16</f>
        <v>0</v>
      </c>
      <c r="V16" s="166">
        <f>+K16+Oct!V16</f>
        <v>0</v>
      </c>
      <c r="W16" s="166">
        <f>+L16+Oct!W16</f>
        <v>0</v>
      </c>
      <c r="X16" s="166">
        <f>+M16+Oct!X16</f>
        <v>0</v>
      </c>
      <c r="Y16" s="166">
        <f>+N16+Oct!Y16</f>
        <v>0</v>
      </c>
      <c r="Z16" s="166">
        <f>+O16+Oct!Z16</f>
        <v>0</v>
      </c>
      <c r="AA16" s="166">
        <f>+P16+Oct!AA16</f>
        <v>0</v>
      </c>
      <c r="AB16" s="166">
        <f>+Q16+Oct!AB16</f>
        <v>0</v>
      </c>
      <c r="AC16" s="166">
        <f>+R16+Oct!AC16</f>
        <v>0</v>
      </c>
    </row>
    <row r="17" spans="1:29" s="133" customFormat="1" ht="16" customHeight="1" x14ac:dyDescent="0.3">
      <c r="A17" s="200" t="str">
        <f>+Oct!A17</f>
        <v>Staff</v>
      </c>
      <c r="B17" s="207">
        <f>+Jul!B17</f>
        <v>0</v>
      </c>
      <c r="C17" s="219">
        <f>+Oct!C17</f>
        <v>0</v>
      </c>
      <c r="D17" s="219">
        <f>+Oct!D17</f>
        <v>0</v>
      </c>
      <c r="E17" s="55">
        <f>SUM(G17)+Oct!E17</f>
        <v>0</v>
      </c>
      <c r="F17" s="55">
        <f>SUM(H17)+Oct!F17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+I17+Oct!T17</f>
        <v>0</v>
      </c>
      <c r="U17" s="166">
        <f>+J17+Oct!U17</f>
        <v>0</v>
      </c>
      <c r="V17" s="166">
        <f>+K17+Oct!V17</f>
        <v>0</v>
      </c>
      <c r="W17" s="166">
        <f>+L17+Oct!W17</f>
        <v>0</v>
      </c>
      <c r="X17" s="166">
        <f>+M17+Oct!X17</f>
        <v>0</v>
      </c>
      <c r="Y17" s="166">
        <f>+N17+Oct!Y17</f>
        <v>0</v>
      </c>
      <c r="Z17" s="166">
        <f>+O17+Oct!Z17</f>
        <v>0</v>
      </c>
      <c r="AA17" s="166">
        <f>+P17+Oct!AA17</f>
        <v>0</v>
      </c>
      <c r="AB17" s="166">
        <f>+Q17+Oct!AB17</f>
        <v>0</v>
      </c>
      <c r="AC17" s="166">
        <f>+R17+Oct!AC17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+Oct!C18</f>
        <v>0</v>
      </c>
      <c r="D18" s="219">
        <f>+Oct!D18</f>
        <v>0</v>
      </c>
      <c r="E18" s="55">
        <f>SUM(G18)+Oct!E18</f>
        <v>0</v>
      </c>
      <c r="F18" s="55">
        <f>SUM(H18)+Oct!F18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+I18+Oct!T18</f>
        <v>0</v>
      </c>
      <c r="U18" s="166">
        <f>+J18+Oct!U18</f>
        <v>0</v>
      </c>
      <c r="V18" s="166">
        <f>+K18+Oct!V18</f>
        <v>0</v>
      </c>
      <c r="W18" s="166">
        <f>+L18+Oct!W18</f>
        <v>0</v>
      </c>
      <c r="X18" s="166">
        <f>+M18+Oct!X18</f>
        <v>0</v>
      </c>
      <c r="Y18" s="166">
        <f>+N18+Oct!Y18</f>
        <v>0</v>
      </c>
      <c r="Z18" s="166">
        <f>+O18+Oct!Z18</f>
        <v>0</v>
      </c>
      <c r="AA18" s="166">
        <f>+P18+Oct!AA18</f>
        <v>0</v>
      </c>
      <c r="AB18" s="166">
        <f>+Q18+Oct!AB18</f>
        <v>0</v>
      </c>
      <c r="AC18" s="166">
        <f>+R18+Oct!AC18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+Oct!C19</f>
        <v>0</v>
      </c>
      <c r="D19" s="219">
        <f>+Oct!D19</f>
        <v>0</v>
      </c>
      <c r="E19" s="55">
        <f>SUM(G19)+Oct!E19</f>
        <v>0</v>
      </c>
      <c r="F19" s="55">
        <f>SUM(H19)+Oct!F19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+I19+Oct!T19</f>
        <v>0</v>
      </c>
      <c r="U19" s="166">
        <f>+J19+Oct!U19</f>
        <v>0</v>
      </c>
      <c r="V19" s="166">
        <f>+K19+Oct!V19</f>
        <v>0</v>
      </c>
      <c r="W19" s="166">
        <f>+L19+Oct!W19</f>
        <v>0</v>
      </c>
      <c r="X19" s="166">
        <f>+M19+Oct!X19</f>
        <v>0</v>
      </c>
      <c r="Y19" s="166">
        <f>+N19+Oct!Y19</f>
        <v>0</v>
      </c>
      <c r="Z19" s="166">
        <f>+O19+Oct!Z19</f>
        <v>0</v>
      </c>
      <c r="AA19" s="166">
        <f>+P19+Oct!AA19</f>
        <v>0</v>
      </c>
      <c r="AB19" s="166">
        <f>+Q19+Oct!AB19</f>
        <v>0</v>
      </c>
      <c r="AC19" s="166">
        <f>+R19+Oct!AC19</f>
        <v>0</v>
      </c>
    </row>
    <row r="20" spans="1:29" s="133" customFormat="1" ht="16" customHeight="1" x14ac:dyDescent="0.3">
      <c r="A20" s="200" t="str">
        <f>+Oct!A20</f>
        <v>Volunteers:</v>
      </c>
      <c r="B20" s="207">
        <f>+Jul!B20</f>
        <v>0</v>
      </c>
      <c r="C20" s="219">
        <f>+Oct!C20</f>
        <v>0</v>
      </c>
      <c r="D20" s="219">
        <f>+Oct!D20</f>
        <v>0</v>
      </c>
      <c r="E20" s="55">
        <f>SUM(G20)+Oct!E20</f>
        <v>0</v>
      </c>
      <c r="F20" s="55">
        <f>SUM(H20)+Oct!F20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+I20+Oct!T20</f>
        <v>0</v>
      </c>
      <c r="U20" s="166">
        <f>+J20+Oct!U20</f>
        <v>0</v>
      </c>
      <c r="V20" s="166">
        <f>+K20+Oct!V20</f>
        <v>0</v>
      </c>
      <c r="W20" s="166">
        <f>+L20+Oct!W20</f>
        <v>0</v>
      </c>
      <c r="X20" s="166">
        <f>+M20+Oct!X20</f>
        <v>0</v>
      </c>
      <c r="Y20" s="166">
        <f>+N20+Oct!Y20</f>
        <v>0</v>
      </c>
      <c r="Z20" s="166">
        <f>+O20+Oct!Z20</f>
        <v>0</v>
      </c>
      <c r="AA20" s="166">
        <f>+P20+Oct!AA20</f>
        <v>0</v>
      </c>
      <c r="AB20" s="166">
        <f>+Q20+Oct!AB20</f>
        <v>0</v>
      </c>
      <c r="AC20" s="166">
        <f>+R20+Oct!AC20</f>
        <v>0</v>
      </c>
    </row>
    <row r="21" spans="1:29" s="133" customFormat="1" ht="16" customHeight="1" x14ac:dyDescent="0.3">
      <c r="A21" s="200">
        <f>+Oct!A21</f>
        <v>0</v>
      </c>
      <c r="B21" s="207">
        <f>+Jul!B21</f>
        <v>0</v>
      </c>
      <c r="C21" s="219">
        <f>+Oct!C21</f>
        <v>0</v>
      </c>
      <c r="D21" s="219">
        <f>+Oct!D21</f>
        <v>0</v>
      </c>
      <c r="E21" s="55">
        <f>SUM(G21)+Oct!E21</f>
        <v>0</v>
      </c>
      <c r="F21" s="55">
        <f>SUM(H21)+Oct!F21</f>
        <v>0</v>
      </c>
      <c r="G21" s="55">
        <f t="shared" si="1"/>
        <v>0</v>
      </c>
      <c r="H21" s="55">
        <f t="shared" si="2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+I21+Oct!T21</f>
        <v>0</v>
      </c>
      <c r="U21" s="166">
        <f>+J21+Oct!U21</f>
        <v>0</v>
      </c>
      <c r="V21" s="166">
        <f>+K21+Oct!V21</f>
        <v>0</v>
      </c>
      <c r="W21" s="166">
        <f>+L21+Oct!W21</f>
        <v>0</v>
      </c>
      <c r="X21" s="166">
        <f>+M21+Oct!X21</f>
        <v>0</v>
      </c>
      <c r="Y21" s="166">
        <f>+N21+Oct!Y21</f>
        <v>0</v>
      </c>
      <c r="Z21" s="166">
        <f>+O21+Oct!Z21</f>
        <v>0</v>
      </c>
      <c r="AA21" s="166">
        <f>+P21+Oct!AA21</f>
        <v>0</v>
      </c>
      <c r="AB21" s="166">
        <f>+Q21+Oct!AB21</f>
        <v>0</v>
      </c>
      <c r="AC21" s="166">
        <f>+R21+Oct!AC21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ref="I22:R22" si="4">SUM(I13:I21)</f>
        <v>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+Oct!A24</f>
        <v>Travel/Mileage</v>
      </c>
      <c r="B24" s="74"/>
      <c r="C24" s="219">
        <f>+Oct!C24</f>
        <v>0</v>
      </c>
      <c r="D24" s="219">
        <f>+Oct!D24</f>
        <v>0</v>
      </c>
      <c r="E24" s="55">
        <f>SUM(G24)+Oct!E24</f>
        <v>0</v>
      </c>
      <c r="F24" s="55">
        <f>SUM(H24)+Oct!F24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+I24+Oct!T24</f>
        <v>0</v>
      </c>
      <c r="U24" s="166">
        <f>+J24+Oct!U24</f>
        <v>0</v>
      </c>
      <c r="V24" s="166">
        <f>+K24+Oct!V24</f>
        <v>0</v>
      </c>
      <c r="W24" s="166">
        <f>+L24+Oct!W24</f>
        <v>0</v>
      </c>
      <c r="X24" s="166">
        <f>+M24+Oct!X24</f>
        <v>0</v>
      </c>
      <c r="Y24" s="166">
        <f>+N24+Oct!Y24</f>
        <v>0</v>
      </c>
      <c r="Z24" s="166">
        <f>+O24+Oct!Z24</f>
        <v>0</v>
      </c>
      <c r="AA24" s="166">
        <f>+P24+Oct!AA24</f>
        <v>0</v>
      </c>
      <c r="AB24" s="166">
        <f>+Q24+Oct!AB24</f>
        <v>0</v>
      </c>
      <c r="AC24" s="166">
        <f>+R24+Oct!AC24</f>
        <v>0</v>
      </c>
    </row>
    <row r="25" spans="1:29" s="133" customFormat="1" ht="16" customHeight="1" x14ac:dyDescent="0.3">
      <c r="A25" s="200" t="str">
        <f>+Oct!A25</f>
        <v>Training</v>
      </c>
      <c r="B25" s="74"/>
      <c r="C25" s="219">
        <f>+Oct!C25</f>
        <v>0</v>
      </c>
      <c r="D25" s="219">
        <f>+Oct!D25</f>
        <v>0</v>
      </c>
      <c r="E25" s="55">
        <f>SUM(G25)+Oct!E25</f>
        <v>0</v>
      </c>
      <c r="F25" s="55">
        <f>SUM(H25)+Oct!F25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+I25+Oct!T25</f>
        <v>0</v>
      </c>
      <c r="U25" s="166">
        <f>+J25+Oct!U25</f>
        <v>0</v>
      </c>
      <c r="V25" s="166">
        <f>+K25+Oct!V25</f>
        <v>0</v>
      </c>
      <c r="W25" s="166">
        <f>+L25+Oct!W25</f>
        <v>0</v>
      </c>
      <c r="X25" s="166">
        <f>+M25+Oct!X25</f>
        <v>0</v>
      </c>
      <c r="Y25" s="166">
        <f>+N25+Oct!Y25</f>
        <v>0</v>
      </c>
      <c r="Z25" s="166">
        <f>+O25+Oct!Z25</f>
        <v>0</v>
      </c>
      <c r="AA25" s="166">
        <f>+P25+Oct!AA25</f>
        <v>0</v>
      </c>
      <c r="AB25" s="166">
        <f>+Q25+Oct!AB25</f>
        <v>0</v>
      </c>
      <c r="AC25" s="166">
        <f>+R25+Oct!AC25</f>
        <v>0</v>
      </c>
    </row>
    <row r="26" spans="1:29" s="133" customFormat="1" ht="16" customHeight="1" x14ac:dyDescent="0.3">
      <c r="A26" s="200">
        <f>+Oct!A26</f>
        <v>0</v>
      </c>
      <c r="B26" s="74"/>
      <c r="C26" s="219">
        <f>+Oct!C26</f>
        <v>0</v>
      </c>
      <c r="D26" s="219">
        <f>+Oct!D26</f>
        <v>0</v>
      </c>
      <c r="E26" s="55">
        <f>SUM(G26)+Oct!E26</f>
        <v>0</v>
      </c>
      <c r="F26" s="55">
        <f>SUM(H26)+Oct!F26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+I26+Oct!T26</f>
        <v>0</v>
      </c>
      <c r="U26" s="166">
        <f>+J26+Oct!U26</f>
        <v>0</v>
      </c>
      <c r="V26" s="166">
        <f>+K26+Oct!V26</f>
        <v>0</v>
      </c>
      <c r="W26" s="166">
        <f>+L26+Oct!W26</f>
        <v>0</v>
      </c>
      <c r="X26" s="166">
        <f>+M26+Oct!X26</f>
        <v>0</v>
      </c>
      <c r="Y26" s="166">
        <f>+N26+Oct!Y26</f>
        <v>0</v>
      </c>
      <c r="Z26" s="166">
        <f>+O26+Oct!Z26</f>
        <v>0</v>
      </c>
      <c r="AA26" s="166">
        <f>+P26+Oct!AA26</f>
        <v>0</v>
      </c>
      <c r="AB26" s="166">
        <f>+Q26+Oct!AB26</f>
        <v>0</v>
      </c>
      <c r="AC26" s="166">
        <f>+R26+Oct!AC26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si="6"/>
        <v>0</v>
      </c>
      <c r="J27" s="130">
        <f t="shared" si="6"/>
        <v>0</v>
      </c>
      <c r="K27" s="130">
        <f t="shared" ref="K27:R27" si="7">SUM(K24:K26)</f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 t="shared" si="7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+Oct!A29</f>
        <v xml:space="preserve"> Equipment</v>
      </c>
      <c r="B29" s="74"/>
      <c r="C29" s="219">
        <f>+Oct!C29</f>
        <v>0</v>
      </c>
      <c r="D29" s="219">
        <f>+Oct!D29</f>
        <v>0</v>
      </c>
      <c r="E29" s="55">
        <f>SUM(G29)+Oct!E29</f>
        <v>0</v>
      </c>
      <c r="F29" s="55">
        <f>SUM(H29)+Oct!F29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+I29+Oct!T29</f>
        <v>0</v>
      </c>
      <c r="U29" s="166">
        <f>+J29+Oct!U29</f>
        <v>0</v>
      </c>
      <c r="V29" s="166">
        <f>+K29+Oct!V29</f>
        <v>0</v>
      </c>
      <c r="W29" s="166">
        <f>+L29+Oct!W29</f>
        <v>0</v>
      </c>
      <c r="X29" s="166">
        <f>+M29+Oct!X29</f>
        <v>0</v>
      </c>
      <c r="Y29" s="166">
        <f>+N29+Oct!Y29</f>
        <v>0</v>
      </c>
      <c r="Z29" s="166">
        <f>+O29+Oct!Z29</f>
        <v>0</v>
      </c>
      <c r="AA29" s="166">
        <f>+P29+Oct!AA29</f>
        <v>0</v>
      </c>
      <c r="AB29" s="166">
        <f>+Q29+Oct!AB29</f>
        <v>0</v>
      </c>
      <c r="AC29" s="166">
        <f>+R29+Oct!AC29</f>
        <v>0</v>
      </c>
    </row>
    <row r="30" spans="1:29" s="133" customFormat="1" ht="16" customHeight="1" x14ac:dyDescent="0.3">
      <c r="A30" s="200">
        <f>+Oct!A30</f>
        <v>0</v>
      </c>
      <c r="B30" s="74"/>
      <c r="C30" s="219">
        <f>+Oct!C30</f>
        <v>0</v>
      </c>
      <c r="D30" s="219">
        <f>+Oct!D30</f>
        <v>0</v>
      </c>
      <c r="E30" s="55">
        <f>SUM(G30)+Oct!E30</f>
        <v>0</v>
      </c>
      <c r="F30" s="55">
        <f>SUM(H30)+Oct!F30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+I30+Oct!T30</f>
        <v>0</v>
      </c>
      <c r="U30" s="166">
        <f>+J30+Oct!U30</f>
        <v>0</v>
      </c>
      <c r="V30" s="166">
        <f>+K30+Oct!V30</f>
        <v>0</v>
      </c>
      <c r="W30" s="166">
        <f>+L30+Oct!W30</f>
        <v>0</v>
      </c>
      <c r="X30" s="166">
        <f>+M30+Oct!X30</f>
        <v>0</v>
      </c>
      <c r="Y30" s="166">
        <f>+N30+Oct!Y30</f>
        <v>0</v>
      </c>
      <c r="Z30" s="166">
        <f>+O30+Oct!Z30</f>
        <v>0</v>
      </c>
      <c r="AA30" s="166">
        <f>+P30+Oct!AA30</f>
        <v>0</v>
      </c>
      <c r="AB30" s="166">
        <f>+Q30+Oct!AB30</f>
        <v>0</v>
      </c>
      <c r="AC30" s="166">
        <f>+R30+Oct!AC30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+Oct!A33</f>
        <v>Congregate or HDM Meals</v>
      </c>
      <c r="B33" s="74"/>
      <c r="C33" s="219">
        <f>+Oct!C33</f>
        <v>0</v>
      </c>
      <c r="D33" s="219">
        <f>+Oct!D33</f>
        <v>0</v>
      </c>
      <c r="E33" s="55">
        <f>SUM(G33)+Oct!E33</f>
        <v>0</v>
      </c>
      <c r="F33" s="55">
        <f>SUM(H33)+Oct!F33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+I33+Oct!T33</f>
        <v>0</v>
      </c>
      <c r="U33" s="166">
        <f>+J33+Oct!U33</f>
        <v>0</v>
      </c>
      <c r="V33" s="166">
        <f>+K33+Oct!V33</f>
        <v>0</v>
      </c>
      <c r="W33" s="166">
        <f>+L33+Oct!W33</f>
        <v>0</v>
      </c>
      <c r="X33" s="166">
        <f>+M33+Oct!X33</f>
        <v>0</v>
      </c>
      <c r="Y33" s="166">
        <f>+N33+Oct!Y33</f>
        <v>0</v>
      </c>
      <c r="Z33" s="166">
        <f>+O33+Oct!Z33</f>
        <v>0</v>
      </c>
      <c r="AA33" s="166">
        <f>+P33+Oct!AA33</f>
        <v>0</v>
      </c>
      <c r="AB33" s="166">
        <f>+Q33+Oct!AB33</f>
        <v>0</v>
      </c>
      <c r="AC33" s="166">
        <f>+R33+Oct!AC33</f>
        <v>0</v>
      </c>
    </row>
    <row r="34" spans="1:29" s="133" customFormat="1" ht="16" customHeight="1" x14ac:dyDescent="0.3">
      <c r="A34" s="200" t="str">
        <f>+Oct!A34</f>
        <v>Food Share Delivery Cost</v>
      </c>
      <c r="B34" s="74"/>
      <c r="C34" s="219">
        <f>+Oct!C34</f>
        <v>0</v>
      </c>
      <c r="D34" s="219">
        <f>+Oct!D34</f>
        <v>0</v>
      </c>
      <c r="E34" s="55">
        <f>SUM(G34)+Oct!E34</f>
        <v>0</v>
      </c>
      <c r="F34" s="55">
        <f>SUM(H34)+Oct!F34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+I34+Oct!T34</f>
        <v>0</v>
      </c>
      <c r="U34" s="166">
        <f>+J34+Oct!U34</f>
        <v>0</v>
      </c>
      <c r="V34" s="166">
        <f>+K34+Oct!V34</f>
        <v>0</v>
      </c>
      <c r="W34" s="166">
        <f>+L34+Oct!W34</f>
        <v>0</v>
      </c>
      <c r="X34" s="166">
        <f>+M34+Oct!X34</f>
        <v>0</v>
      </c>
      <c r="Y34" s="166">
        <f>+N34+Oct!Y34</f>
        <v>0</v>
      </c>
      <c r="Z34" s="166">
        <f>+O34+Oct!Z34</f>
        <v>0</v>
      </c>
      <c r="AA34" s="166">
        <f>+P34+Oct!AA34</f>
        <v>0</v>
      </c>
      <c r="AB34" s="166">
        <f>+Q34+Oct!AB34</f>
        <v>0</v>
      </c>
      <c r="AC34" s="166">
        <f>+R34+Oct!AC34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ref="K35:R35" si="11">SUM(K33:K34)</f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+Oct!A37</f>
        <v xml:space="preserve">Food Cost </v>
      </c>
      <c r="B37" s="74"/>
      <c r="C37" s="219">
        <f>+Oct!C37</f>
        <v>0</v>
      </c>
      <c r="D37" s="219">
        <f>+Oct!D37</f>
        <v>0</v>
      </c>
      <c r="E37" s="55">
        <f>SUM(G37)+Oct!E37</f>
        <v>0</v>
      </c>
      <c r="F37" s="55">
        <f>SUM(H37)+Oct!F37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+I37+Oct!T37</f>
        <v>0</v>
      </c>
      <c r="U37" s="166">
        <f>+J37+Oct!U37</f>
        <v>0</v>
      </c>
      <c r="V37" s="166">
        <f>+K37+Oct!V37</f>
        <v>0</v>
      </c>
      <c r="W37" s="166">
        <f>+L37+Oct!W37</f>
        <v>0</v>
      </c>
      <c r="X37" s="166">
        <f>+M37+Oct!X37</f>
        <v>0</v>
      </c>
      <c r="Y37" s="166">
        <f>+N37+Oct!Y37</f>
        <v>0</v>
      </c>
      <c r="Z37" s="166">
        <f>+O37+Oct!Z37</f>
        <v>0</v>
      </c>
      <c r="AA37" s="166">
        <f>+P37+Oct!AA37</f>
        <v>0</v>
      </c>
      <c r="AB37" s="166">
        <f>+Q37+Oct!AB37</f>
        <v>0</v>
      </c>
      <c r="AC37" s="166">
        <f>+R37+Oct!AC37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2">SUM(E37:E37)</f>
        <v>0</v>
      </c>
      <c r="F38" s="112">
        <f t="shared" si="12"/>
        <v>0</v>
      </c>
      <c r="G38" s="112">
        <f t="shared" si="12"/>
        <v>0</v>
      </c>
      <c r="H38" s="112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ref="K38:R38" si="13">SUM(K37:K37)</f>
        <v>0</v>
      </c>
      <c r="L38" s="130">
        <f t="shared" si="13"/>
        <v>0</v>
      </c>
      <c r="M38" s="130">
        <f t="shared" si="13"/>
        <v>0</v>
      </c>
      <c r="N38" s="130">
        <f t="shared" si="13"/>
        <v>0</v>
      </c>
      <c r="O38" s="130">
        <f t="shared" si="13"/>
        <v>0</v>
      </c>
      <c r="P38" s="130">
        <f t="shared" si="13"/>
        <v>0</v>
      </c>
      <c r="Q38" s="130">
        <f t="shared" si="13"/>
        <v>0</v>
      </c>
      <c r="R38" s="130">
        <f t="shared" si="13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+Oct!A40</f>
        <v>Supplies:Non food(Bags,liners etc)</v>
      </c>
      <c r="B40" s="74"/>
      <c r="C40" s="219">
        <f>+Oct!C40</f>
        <v>0</v>
      </c>
      <c r="D40" s="219">
        <f>+Oct!D40</f>
        <v>0</v>
      </c>
      <c r="E40" s="75">
        <f>SUM(G40)+Oct!E40</f>
        <v>0</v>
      </c>
      <c r="F40" s="55">
        <f>SUM(H40)+Oct!F40</f>
        <v>0</v>
      </c>
      <c r="G40" s="55">
        <f>SUM(I40+K40+M40+O40+Q40)</f>
        <v>0</v>
      </c>
      <c r="H40" s="55">
        <f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+I40+Oct!T40</f>
        <v>0</v>
      </c>
      <c r="U40" s="166">
        <f>+J40+Oct!U40</f>
        <v>0</v>
      </c>
      <c r="V40" s="166">
        <f>+K40+Oct!V40</f>
        <v>0</v>
      </c>
      <c r="W40" s="166">
        <f>+L40+Oct!W40</f>
        <v>0</v>
      </c>
      <c r="X40" s="166">
        <f>+M40+Oct!X40</f>
        <v>0</v>
      </c>
      <c r="Y40" s="166">
        <f>+N40+Oct!Y40</f>
        <v>0</v>
      </c>
      <c r="Z40" s="166">
        <f>+O40+Oct!Z40</f>
        <v>0</v>
      </c>
      <c r="AA40" s="166">
        <f>+P40+Oct!AA40</f>
        <v>0</v>
      </c>
      <c r="AB40" s="166">
        <f>+Q40+Oct!AB40</f>
        <v>0</v>
      </c>
      <c r="AC40" s="166">
        <f>+R40+Oct!AC40</f>
        <v>0</v>
      </c>
    </row>
    <row r="41" spans="1:29" s="133" customFormat="1" ht="16" customHeight="1" x14ac:dyDescent="0.3">
      <c r="A41" s="200" t="str">
        <f>+Oct!A41</f>
        <v>Health permit</v>
      </c>
      <c r="B41" s="74"/>
      <c r="C41" s="219">
        <f>+Oct!C41</f>
        <v>0</v>
      </c>
      <c r="D41" s="219">
        <f>+Oct!D41</f>
        <v>0</v>
      </c>
      <c r="E41" s="75">
        <f>SUM(G41)+Oct!E41</f>
        <v>0</v>
      </c>
      <c r="F41" s="55">
        <f>SUM(H41)+Oct!F41</f>
        <v>0</v>
      </c>
      <c r="G41" s="55">
        <f t="shared" ref="G41:G49" si="14">SUM(I41+K41+M41+O41+Q41)</f>
        <v>0</v>
      </c>
      <c r="H41" s="55">
        <f t="shared" ref="H41:H49" si="15">SUM(J41+L41+N41+P41+R41)</f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+I41+Oct!T41</f>
        <v>0</v>
      </c>
      <c r="U41" s="166">
        <f>+J41+Oct!U41</f>
        <v>0</v>
      </c>
      <c r="V41" s="166">
        <f>+K41+Oct!V41</f>
        <v>0</v>
      </c>
      <c r="W41" s="166">
        <f>+L41+Oct!W41</f>
        <v>0</v>
      </c>
      <c r="X41" s="166">
        <f>+M41+Oct!X41</f>
        <v>0</v>
      </c>
      <c r="Y41" s="166">
        <f>+N41+Oct!Y41</f>
        <v>0</v>
      </c>
      <c r="Z41" s="166">
        <f>+O41+Oct!Z41</f>
        <v>0</v>
      </c>
      <c r="AA41" s="166">
        <f>+P41+Oct!AA41</f>
        <v>0</v>
      </c>
      <c r="AB41" s="166">
        <f>+Q41+Oct!AB41</f>
        <v>0</v>
      </c>
      <c r="AC41" s="166">
        <f>+R41+Oct!AC41</f>
        <v>0</v>
      </c>
    </row>
    <row r="42" spans="1:29" s="133" customFormat="1" ht="16" customHeight="1" x14ac:dyDescent="0.3">
      <c r="A42" s="200" t="str">
        <f>+Oct!A42</f>
        <v>Rent</v>
      </c>
      <c r="B42" s="74"/>
      <c r="C42" s="219">
        <f>+Oct!C42</f>
        <v>0</v>
      </c>
      <c r="D42" s="219">
        <f>+Oct!D42</f>
        <v>0</v>
      </c>
      <c r="E42" s="75">
        <f>SUM(G42)+Oct!E42</f>
        <v>0</v>
      </c>
      <c r="F42" s="55">
        <f>SUM(H42)+Oct!F42</f>
        <v>0</v>
      </c>
      <c r="G42" s="55">
        <f t="shared" si="14"/>
        <v>0</v>
      </c>
      <c r="H42" s="55">
        <f t="shared" si="1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+I42+Oct!T42</f>
        <v>0</v>
      </c>
      <c r="U42" s="166">
        <f>+J42+Oct!U42</f>
        <v>0</v>
      </c>
      <c r="V42" s="166">
        <f>+K42+Oct!V42</f>
        <v>0</v>
      </c>
      <c r="W42" s="166">
        <f>+L42+Oct!W42</f>
        <v>0</v>
      </c>
      <c r="X42" s="166">
        <f>+M42+Oct!X42</f>
        <v>0</v>
      </c>
      <c r="Y42" s="166">
        <f>+N42+Oct!Y42</f>
        <v>0</v>
      </c>
      <c r="Z42" s="166">
        <f>+O42+Oct!Z42</f>
        <v>0</v>
      </c>
      <c r="AA42" s="166">
        <f>+P42+Oct!AA42</f>
        <v>0</v>
      </c>
      <c r="AB42" s="166">
        <f>+Q42+Oct!AB42</f>
        <v>0</v>
      </c>
      <c r="AC42" s="166">
        <f>+R42+Oct!AC42</f>
        <v>0</v>
      </c>
    </row>
    <row r="43" spans="1:29" s="133" customFormat="1" ht="16" customHeight="1" x14ac:dyDescent="0.3">
      <c r="A43" s="200" t="str">
        <f>+Oct!A43</f>
        <v>Program Publicity</v>
      </c>
      <c r="B43" s="74"/>
      <c r="C43" s="219">
        <f>+Oct!C43</f>
        <v>0</v>
      </c>
      <c r="D43" s="219">
        <f>+Oct!D43</f>
        <v>0</v>
      </c>
      <c r="E43" s="75">
        <f>SUM(G43)+Oct!E43</f>
        <v>0</v>
      </c>
      <c r="F43" s="55">
        <f>SUM(H43)+Oct!F43</f>
        <v>0</v>
      </c>
      <c r="G43" s="55">
        <f t="shared" si="14"/>
        <v>0</v>
      </c>
      <c r="H43" s="55">
        <f t="shared" si="1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+I43+Oct!T43</f>
        <v>0</v>
      </c>
      <c r="U43" s="166">
        <f>+J43+Oct!U43</f>
        <v>0</v>
      </c>
      <c r="V43" s="166">
        <f>+K43+Oct!V43</f>
        <v>0</v>
      </c>
      <c r="W43" s="166">
        <f>+L43+Oct!W43</f>
        <v>0</v>
      </c>
      <c r="X43" s="166">
        <f>+M43+Oct!X43</f>
        <v>0</v>
      </c>
      <c r="Y43" s="166">
        <f>+N43+Oct!Y43</f>
        <v>0</v>
      </c>
      <c r="Z43" s="166">
        <f>+O43+Oct!Z43</f>
        <v>0</v>
      </c>
      <c r="AA43" s="166">
        <f>+P43+Oct!AA43</f>
        <v>0</v>
      </c>
      <c r="AB43" s="166">
        <f>+Q43+Oct!AB43</f>
        <v>0</v>
      </c>
      <c r="AC43" s="166">
        <f>+R43+Oct!AC43</f>
        <v>0</v>
      </c>
    </row>
    <row r="44" spans="1:29" s="133" customFormat="1" ht="16" customHeight="1" x14ac:dyDescent="0.3">
      <c r="A44" s="200" t="str">
        <f>+Oct!A44</f>
        <v>Other</v>
      </c>
      <c r="B44" s="74"/>
      <c r="C44" s="219">
        <f>+Oct!C44</f>
        <v>0</v>
      </c>
      <c r="D44" s="219">
        <f>+Oct!D44</f>
        <v>0</v>
      </c>
      <c r="E44" s="75">
        <f>SUM(G44)+Oct!E44</f>
        <v>0</v>
      </c>
      <c r="F44" s="55">
        <f>SUM(H44)+Oct!F44</f>
        <v>0</v>
      </c>
      <c r="G44" s="55">
        <f t="shared" ref="G44:H46" si="16">SUM(I44+K44+M44+O44+Q44)</f>
        <v>0</v>
      </c>
      <c r="H44" s="55">
        <f t="shared" si="16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+I44+Oct!T44</f>
        <v>0</v>
      </c>
      <c r="U44" s="166">
        <f>+J44+Oct!U44</f>
        <v>0</v>
      </c>
      <c r="V44" s="166">
        <f>+K44+Oct!V44</f>
        <v>0</v>
      </c>
      <c r="W44" s="166">
        <f>+L44+Oct!W44</f>
        <v>0</v>
      </c>
      <c r="X44" s="166">
        <f>+M44+Oct!X44</f>
        <v>0</v>
      </c>
      <c r="Y44" s="166">
        <f>+N44+Oct!Y44</f>
        <v>0</v>
      </c>
      <c r="Z44" s="166">
        <f>+O44+Oct!Z44</f>
        <v>0</v>
      </c>
      <c r="AA44" s="166">
        <f>+P44+Oct!AA44</f>
        <v>0</v>
      </c>
      <c r="AB44" s="166">
        <f>+Q44+Oct!AB44</f>
        <v>0</v>
      </c>
      <c r="AC44" s="166">
        <f>+R44+Oct!AC44</f>
        <v>0</v>
      </c>
    </row>
    <row r="45" spans="1:29" s="133" customFormat="1" ht="16" customHeight="1" x14ac:dyDescent="0.3">
      <c r="A45" s="200" t="str">
        <f>+Oct!A45</f>
        <v>Other</v>
      </c>
      <c r="B45" s="74"/>
      <c r="C45" s="219">
        <f>+Oct!C45</f>
        <v>0</v>
      </c>
      <c r="D45" s="219">
        <f>+Oct!D45</f>
        <v>0</v>
      </c>
      <c r="E45" s="75">
        <f>SUM(G45)+Oct!E45</f>
        <v>0</v>
      </c>
      <c r="F45" s="55">
        <f>SUM(H45)+Oct!F45</f>
        <v>0</v>
      </c>
      <c r="G45" s="55">
        <f t="shared" si="16"/>
        <v>0</v>
      </c>
      <c r="H45" s="55">
        <f t="shared" si="16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+I45+Oct!T45</f>
        <v>0</v>
      </c>
      <c r="U45" s="166">
        <f>+J45+Oct!U45</f>
        <v>0</v>
      </c>
      <c r="V45" s="166">
        <f>+K45+Oct!V45</f>
        <v>0</v>
      </c>
      <c r="W45" s="166">
        <f>+L45+Oct!W45</f>
        <v>0</v>
      </c>
      <c r="X45" s="166">
        <f>+M45+Oct!X45</f>
        <v>0</v>
      </c>
      <c r="Y45" s="166">
        <f>+N45+Oct!Y45</f>
        <v>0</v>
      </c>
      <c r="Z45" s="166">
        <f>+O45+Oct!Z45</f>
        <v>0</v>
      </c>
      <c r="AA45" s="166">
        <f>+P45+Oct!AA45</f>
        <v>0</v>
      </c>
      <c r="AB45" s="166">
        <f>+Q45+Oct!AB45</f>
        <v>0</v>
      </c>
      <c r="AC45" s="166">
        <f>+R45+Oct!AC45</f>
        <v>0</v>
      </c>
    </row>
    <row r="46" spans="1:29" s="133" customFormat="1" ht="16" customHeight="1" x14ac:dyDescent="0.3">
      <c r="A46" s="200" t="str">
        <f>+Oct!A46</f>
        <v>Indirect Costs (no more than 10% of grant funds)</v>
      </c>
      <c r="B46" s="74"/>
      <c r="C46" s="219">
        <f>+Oct!C46</f>
        <v>0</v>
      </c>
      <c r="D46" s="219">
        <f>+Oct!D46</f>
        <v>0</v>
      </c>
      <c r="E46" s="75">
        <f>SUM(G46)+Oct!E46</f>
        <v>0</v>
      </c>
      <c r="F46" s="55">
        <f>SUM(H46)+Oct!F46</f>
        <v>0</v>
      </c>
      <c r="G46" s="55">
        <f t="shared" si="16"/>
        <v>0</v>
      </c>
      <c r="H46" s="55">
        <f t="shared" si="16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+I46+Oct!T46</f>
        <v>0</v>
      </c>
      <c r="U46" s="166">
        <f>+J46+Oct!U46</f>
        <v>0</v>
      </c>
      <c r="V46" s="166">
        <f>+K46+Oct!V46</f>
        <v>0</v>
      </c>
      <c r="W46" s="166">
        <f>+L46+Oct!W46</f>
        <v>0</v>
      </c>
      <c r="X46" s="166">
        <f>+M46+Oct!X46</f>
        <v>0</v>
      </c>
      <c r="Y46" s="166">
        <f>+N46+Oct!Y46</f>
        <v>0</v>
      </c>
      <c r="Z46" s="166">
        <f>+O46+Oct!Z46</f>
        <v>0</v>
      </c>
      <c r="AA46" s="166">
        <f>+P46+Oct!AA46</f>
        <v>0</v>
      </c>
      <c r="AB46" s="166">
        <f>+Q46+Oct!AB46</f>
        <v>0</v>
      </c>
      <c r="AC46" s="166">
        <f>+R46+Oct!AC46</f>
        <v>0</v>
      </c>
    </row>
    <row r="47" spans="1:29" s="133" customFormat="1" ht="16" customHeight="1" x14ac:dyDescent="0.3">
      <c r="A47" s="200"/>
      <c r="B47" s="74"/>
      <c r="C47" s="219"/>
      <c r="D47" s="219"/>
      <c r="E47" s="7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+I47+Oct!T47</f>
        <v>0</v>
      </c>
      <c r="U47" s="166">
        <f>+J47+Oct!U47</f>
        <v>0</v>
      </c>
      <c r="V47" s="166">
        <f>+K47+Oct!V47</f>
        <v>0</v>
      </c>
      <c r="W47" s="166">
        <f>+L47+Oct!W47</f>
        <v>0</v>
      </c>
      <c r="X47" s="166">
        <f>+M47+Oct!X47</f>
        <v>0</v>
      </c>
      <c r="Y47" s="166">
        <f>+N47+Oct!Y47</f>
        <v>0</v>
      </c>
      <c r="Z47" s="166">
        <f>+O47+Oct!Z47</f>
        <v>0</v>
      </c>
      <c r="AA47" s="166">
        <f>+P47+Oct!AA47</f>
        <v>0</v>
      </c>
      <c r="AB47" s="166">
        <f>+Q47+Oct!AB47</f>
        <v>0</v>
      </c>
      <c r="AC47" s="166">
        <f>+R47+Oct!AC47</f>
        <v>0</v>
      </c>
    </row>
    <row r="48" spans="1:29" s="133" customFormat="1" ht="16" customHeight="1" x14ac:dyDescent="0.3">
      <c r="A48" s="200"/>
      <c r="B48" s="74"/>
      <c r="C48" s="219"/>
      <c r="D48" s="219"/>
      <c r="E48" s="7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+I48+Oct!T48</f>
        <v>0</v>
      </c>
      <c r="U48" s="166">
        <f>+J48+Oct!U48</f>
        <v>0</v>
      </c>
      <c r="V48" s="166">
        <f>+K48+Oct!V48</f>
        <v>0</v>
      </c>
      <c r="W48" s="166">
        <f>+L48+Oct!W48</f>
        <v>0</v>
      </c>
      <c r="X48" s="166">
        <f>+M48+Oct!X48</f>
        <v>0</v>
      </c>
      <c r="Y48" s="166">
        <f>+N48+Oct!Y48</f>
        <v>0</v>
      </c>
      <c r="Z48" s="166">
        <f>+O48+Oct!Z48</f>
        <v>0</v>
      </c>
      <c r="AA48" s="166">
        <f>+P48+Oct!AA48</f>
        <v>0</v>
      </c>
      <c r="AB48" s="166">
        <f>+Q48+Oct!AB48</f>
        <v>0</v>
      </c>
      <c r="AC48" s="166">
        <f>+R48+Oct!AC48</f>
        <v>0</v>
      </c>
    </row>
    <row r="49" spans="1:29" s="133" customFormat="1" ht="16" customHeight="1" x14ac:dyDescent="0.3">
      <c r="A49" s="200">
        <f>+Oct!A49</f>
        <v>0</v>
      </c>
      <c r="B49" s="74"/>
      <c r="C49" s="219">
        <f>+Oct!C49</f>
        <v>0</v>
      </c>
      <c r="D49" s="219">
        <f>+Oct!D49</f>
        <v>0</v>
      </c>
      <c r="E49" s="75">
        <f>SUM(G49)+Oct!E49</f>
        <v>0</v>
      </c>
      <c r="F49" s="55">
        <f>SUM(H49)+Oct!F49</f>
        <v>0</v>
      </c>
      <c r="G49" s="55">
        <f t="shared" si="14"/>
        <v>0</v>
      </c>
      <c r="H49" s="55">
        <f t="shared" si="15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+I49+Oct!T49</f>
        <v>0</v>
      </c>
      <c r="U49" s="166">
        <f>+J49+Oct!U49</f>
        <v>0</v>
      </c>
      <c r="V49" s="166">
        <f>+K49+Oct!V49</f>
        <v>0</v>
      </c>
      <c r="W49" s="166">
        <f>+L49+Oct!W49</f>
        <v>0</v>
      </c>
      <c r="X49" s="166">
        <f>+M49+Oct!X49</f>
        <v>0</v>
      </c>
      <c r="Y49" s="166">
        <f>+N49+Oct!Y49</f>
        <v>0</v>
      </c>
      <c r="Z49" s="166">
        <f>+O49+Oct!Z49</f>
        <v>0</v>
      </c>
      <c r="AA49" s="166">
        <f>+P49+Oct!AA49</f>
        <v>0</v>
      </c>
      <c r="AB49" s="166">
        <f>+Q49+Oct!AB49</f>
        <v>0</v>
      </c>
      <c r="AC49" s="166">
        <f>+R49+Oct!AC49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7">SUM(C40:C49)</f>
        <v>0</v>
      </c>
      <c r="D50" s="217">
        <f t="shared" si="17"/>
        <v>0</v>
      </c>
      <c r="E50" s="113">
        <f t="shared" si="17"/>
        <v>0</v>
      </c>
      <c r="F50" s="113">
        <f t="shared" si="17"/>
        <v>0</v>
      </c>
      <c r="G50" s="122">
        <f t="shared" si="17"/>
        <v>0</v>
      </c>
      <c r="H50" s="122">
        <f t="shared" si="17"/>
        <v>0</v>
      </c>
      <c r="I50" s="95">
        <f t="shared" si="17"/>
        <v>0</v>
      </c>
      <c r="J50" s="95">
        <f t="shared" si="17"/>
        <v>0</v>
      </c>
      <c r="K50" s="95">
        <f t="shared" si="17"/>
        <v>0</v>
      </c>
      <c r="L50" s="95">
        <f t="shared" si="17"/>
        <v>0</v>
      </c>
      <c r="M50" s="95">
        <f t="shared" si="17"/>
        <v>0</v>
      </c>
      <c r="N50" s="95">
        <f t="shared" si="17"/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8">SUM(G50,G38,G35,G31,G27,G22)</f>
        <v>0</v>
      </c>
      <c r="H52" s="127">
        <f t="shared" si="18"/>
        <v>0</v>
      </c>
      <c r="I52" s="99">
        <f t="shared" si="18"/>
        <v>0</v>
      </c>
      <c r="J52" s="99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99">
        <f t="shared" si="18"/>
        <v>0</v>
      </c>
      <c r="O52" s="99">
        <f t="shared" si="18"/>
        <v>0</v>
      </c>
      <c r="P52" s="99">
        <f t="shared" si="18"/>
        <v>0</v>
      </c>
      <c r="Q52" s="99">
        <f t="shared" si="18"/>
        <v>0</v>
      </c>
      <c r="R52" s="99">
        <f t="shared" si="18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+I52+Oct!I53</f>
        <v>0</v>
      </c>
      <c r="J53" s="130">
        <f>+J52+Oct!J53</f>
        <v>0</v>
      </c>
      <c r="K53" s="130">
        <f>+K52+Oct!K53</f>
        <v>0</v>
      </c>
      <c r="L53" s="130">
        <f>+L52+Oct!L53</f>
        <v>0</v>
      </c>
      <c r="M53" s="130">
        <f>+M52+Oct!M53</f>
        <v>0</v>
      </c>
      <c r="N53" s="130">
        <f>+N52+Oct!N53</f>
        <v>0</v>
      </c>
      <c r="O53" s="130">
        <f>+O52+Oct!O53</f>
        <v>0</v>
      </c>
      <c r="P53" s="130">
        <f>+P52+Oct!P53</f>
        <v>0</v>
      </c>
      <c r="Q53" s="130">
        <f>+Q52+Oct!Q53</f>
        <v>0</v>
      </c>
      <c r="R53" s="130">
        <f>+R52+Oct!R53</f>
        <v>0</v>
      </c>
      <c r="T53" s="166">
        <f>SUM(T13:T52)</f>
        <v>0</v>
      </c>
      <c r="U53" s="166">
        <f t="shared" ref="U53:AC53" si="19">SUM(U13:U52)</f>
        <v>0</v>
      </c>
      <c r="V53" s="166">
        <f t="shared" si="19"/>
        <v>0</v>
      </c>
      <c r="W53" s="166">
        <f t="shared" si="19"/>
        <v>0</v>
      </c>
      <c r="X53" s="166">
        <f t="shared" si="19"/>
        <v>0</v>
      </c>
      <c r="Y53" s="166">
        <f t="shared" si="19"/>
        <v>0</v>
      </c>
      <c r="Z53" s="166">
        <f t="shared" si="19"/>
        <v>0</v>
      </c>
      <c r="AA53" s="166">
        <f t="shared" si="19"/>
        <v>0</v>
      </c>
      <c r="AB53" s="166">
        <f t="shared" si="19"/>
        <v>0</v>
      </c>
      <c r="AC53" s="166">
        <f t="shared" si="19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38" t="s">
        <v>24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s="13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13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13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13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+Oct!I67+Nov!I66</f>
        <v>0</v>
      </c>
      <c r="J67" s="162">
        <f>+Oct!J67+Nov!J66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B3:D3 E1:G1 I56:R57 C56:E57 A23:B23 G2 C2:E2 C22:D23 A50:D50 A27:D28 A31:D32 A35:D36 A38:D39 E3:G6" name="Range1"/>
    <protectedRange sqref="G54:H54" name="Range1_5"/>
    <protectedRange sqref="F56:H57" name="Range1_6"/>
    <protectedRange sqref="G53:H53" name="Range1_9"/>
    <protectedRange sqref="G8:H8" name="Range1_7"/>
    <protectedRange sqref="I51:R51 K30:R30 K34:R34 R24 K26:R26 R13:R16 R29 K17:R18 K20:R21 K19:M19 O19:R19" name="Range1_8"/>
    <protectedRange sqref="I17:J21 I26:J26 I30:J30 I34:J34 R25 R33 R37 I44:R49 R40:R43" name="Range1_1"/>
    <protectedRange sqref="A22:B22" name="Range1_14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8">
    <mergeCell ref="J1:K1"/>
    <mergeCell ref="M1:N1"/>
    <mergeCell ref="B1:D1"/>
    <mergeCell ref="F2:G2"/>
    <mergeCell ref="F1:G1"/>
    <mergeCell ref="A59:R59"/>
    <mergeCell ref="B60:D61"/>
    <mergeCell ref="B62:D63"/>
    <mergeCell ref="A66:D67"/>
    <mergeCell ref="E66:F67"/>
    <mergeCell ref="O66:Q67"/>
    <mergeCell ref="O2:Q2"/>
    <mergeCell ref="J3:N3"/>
    <mergeCell ref="A8:B8"/>
    <mergeCell ref="G60:J61"/>
    <mergeCell ref="A50:B50"/>
    <mergeCell ref="A22:B22"/>
    <mergeCell ref="A53:B53"/>
    <mergeCell ref="A54:B54"/>
    <mergeCell ref="A35:B35"/>
    <mergeCell ref="A31:B31"/>
    <mergeCell ref="M2:N2"/>
    <mergeCell ref="J2:K2"/>
    <mergeCell ref="I9:R9"/>
    <mergeCell ref="A27:B27"/>
    <mergeCell ref="I55:L55"/>
    <mergeCell ref="I56:L56"/>
    <mergeCell ref="I57:L57"/>
    <mergeCell ref="N57:R57"/>
    <mergeCell ref="R66:R67"/>
    <mergeCell ref="M65:N65"/>
    <mergeCell ref="A57:B57"/>
    <mergeCell ref="A65:B65"/>
    <mergeCell ref="O60:R61"/>
    <mergeCell ref="O62:R63"/>
    <mergeCell ref="L60:M61"/>
    <mergeCell ref="L62:M63"/>
    <mergeCell ref="G67:H67"/>
    <mergeCell ref="G66:H66"/>
    <mergeCell ref="G62:J63"/>
    <mergeCell ref="O65:P65"/>
    <mergeCell ref="G65:H65"/>
    <mergeCell ref="A58:R58"/>
    <mergeCell ref="A55:B55"/>
    <mergeCell ref="C10:D10"/>
    <mergeCell ref="A38:B38"/>
    <mergeCell ref="N55:R55"/>
    <mergeCell ref="N56:R56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1.4609375" style="10" customWidth="1"/>
    <col min="13" max="13" width="11.23046875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6" customFormat="1" ht="19.5" customHeight="1" x14ac:dyDescent="0.45">
      <c r="A1" s="360" t="str">
        <f>+Nov!A1</f>
        <v xml:space="preserve">Contractor Name: </v>
      </c>
      <c r="B1" s="745">
        <f>+Nov!B1</f>
        <v>0</v>
      </c>
      <c r="C1" s="745"/>
      <c r="D1" s="746"/>
      <c r="E1" s="376" t="s">
        <v>23</v>
      </c>
      <c r="F1" s="747">
        <f>+Nov!F1+30</f>
        <v>44897</v>
      </c>
      <c r="G1" s="747"/>
      <c r="H1" s="374"/>
      <c r="I1" s="360" t="s">
        <v>245</v>
      </c>
      <c r="J1" s="742" t="str">
        <f>Budget!W8</f>
        <v>3500FY23-</v>
      </c>
      <c r="K1" s="742"/>
      <c r="L1" s="7"/>
      <c r="M1" s="743" t="s">
        <v>64</v>
      </c>
      <c r="N1" s="744"/>
      <c r="O1" s="40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60" t="str">
        <f>+Nov!A2</f>
        <v xml:space="preserve">Project Name: </v>
      </c>
      <c r="B2" s="364" t="str">
        <f>+Budget!B1</f>
        <v>VCAAA Senior Nutrition Program</v>
      </c>
      <c r="C2" s="370"/>
      <c r="D2" s="371"/>
      <c r="E2" s="344"/>
      <c r="F2" s="730"/>
      <c r="G2" s="730"/>
      <c r="H2" s="749"/>
      <c r="I2" s="361" t="s">
        <v>246</v>
      </c>
      <c r="J2" s="662">
        <f>Budget!AA6</f>
        <v>0</v>
      </c>
      <c r="K2" s="741"/>
      <c r="L2" s="361" t="str">
        <f>+Nov!L2</f>
        <v xml:space="preserve">Phone:  </v>
      </c>
      <c r="M2" s="662">
        <f>Budget!AA7</f>
        <v>0</v>
      </c>
      <c r="N2" s="741"/>
      <c r="O2" s="735" t="s">
        <v>77</v>
      </c>
      <c r="P2" s="736"/>
      <c r="Q2" s="736"/>
      <c r="R2" s="228">
        <f>+P1+R1</f>
        <v>0</v>
      </c>
    </row>
    <row r="3" spans="1:29" s="6" customFormat="1" ht="18" customHeight="1" thickTop="1" x14ac:dyDescent="0.4">
      <c r="A3" s="8"/>
      <c r="B3" s="16"/>
      <c r="C3" s="16"/>
      <c r="D3" s="16"/>
      <c r="E3" s="348"/>
      <c r="F3" s="348"/>
      <c r="G3" s="348"/>
      <c r="H3" s="349"/>
      <c r="I3" s="362" t="s">
        <v>22</v>
      </c>
      <c r="J3" s="672">
        <f>Budget!AA8</f>
        <v>0</v>
      </c>
      <c r="K3" s="672"/>
      <c r="L3" s="672"/>
      <c r="M3" s="672"/>
      <c r="N3" s="673"/>
      <c r="O3" s="377"/>
      <c r="P3" s="377"/>
      <c r="Q3" s="377"/>
      <c r="R3" s="351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347"/>
      <c r="F4" s="348"/>
      <c r="G4" s="348"/>
      <c r="H4" s="348"/>
      <c r="I4" s="31"/>
      <c r="J4" s="31"/>
      <c r="K4" s="31"/>
      <c r="L4" s="31"/>
      <c r="M4" s="31"/>
      <c r="N4" s="31"/>
      <c r="O4" s="352"/>
      <c r="P4" s="352"/>
      <c r="Q4" s="352"/>
      <c r="R4" s="353"/>
    </row>
    <row r="5" spans="1:29" s="4" customFormat="1" ht="18.75" customHeight="1" x14ac:dyDescent="0.3">
      <c r="A5" s="239"/>
      <c r="B5" s="238" t="s">
        <v>181</v>
      </c>
      <c r="C5" s="68"/>
      <c r="D5" s="68"/>
      <c r="E5" s="347"/>
      <c r="F5" s="348"/>
      <c r="G5" s="348"/>
      <c r="H5" s="349"/>
      <c r="I5" s="28" t="s">
        <v>19</v>
      </c>
      <c r="J5" s="29"/>
      <c r="K5" s="29"/>
      <c r="L5" s="29"/>
      <c r="M5" s="29"/>
      <c r="N5" s="29"/>
      <c r="O5" s="29"/>
      <c r="P5" s="29"/>
      <c r="Q5" s="29"/>
      <c r="R5" s="48"/>
    </row>
    <row r="6" spans="1:29" s="4" customFormat="1" ht="18.75" customHeight="1" x14ac:dyDescent="0.3">
      <c r="A6" s="239"/>
      <c r="B6" s="238" t="s">
        <v>182</v>
      </c>
      <c r="C6" s="248">
        <f>+C5+Nov!C6</f>
        <v>0</v>
      </c>
      <c r="D6" s="248">
        <f>+D5+Nov!D6</f>
        <v>0</v>
      </c>
      <c r="E6" s="41"/>
      <c r="F6" s="42"/>
      <c r="G6" s="42"/>
      <c r="H6" s="350"/>
      <c r="I6" s="244"/>
      <c r="J6" s="245"/>
      <c r="K6" s="245"/>
      <c r="L6" s="245"/>
      <c r="M6" s="245"/>
      <c r="N6" s="245"/>
      <c r="O6" s="245"/>
      <c r="P6" s="245"/>
      <c r="Q6" s="245"/>
      <c r="R6" s="246"/>
    </row>
    <row r="7" spans="1:29" s="3" customFormat="1" ht="55.5" customHeight="1" x14ac:dyDescent="0.2">
      <c r="A7" s="37" t="s">
        <v>8</v>
      </c>
      <c r="B7" s="38"/>
      <c r="C7" s="30" t="s">
        <v>41</v>
      </c>
      <c r="D7" s="30" t="s">
        <v>40</v>
      </c>
      <c r="E7" s="13" t="s">
        <v>43</v>
      </c>
      <c r="F7" s="13" t="s">
        <v>42</v>
      </c>
      <c r="G7" s="14" t="s">
        <v>45</v>
      </c>
      <c r="H7" s="14" t="s">
        <v>44</v>
      </c>
      <c r="I7" s="27" t="s">
        <v>38</v>
      </c>
      <c r="J7" s="27" t="s">
        <v>39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36</v>
      </c>
      <c r="R7" s="15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2">
        <f>+Nov!C8</f>
        <v>0</v>
      </c>
      <c r="D8" s="222">
        <f>+Nov!D8</f>
        <v>0</v>
      </c>
      <c r="E8" s="24">
        <f>+E53</f>
        <v>0</v>
      </c>
      <c r="F8" s="24">
        <f>+F53</f>
        <v>0</v>
      </c>
      <c r="G8" s="51">
        <f>+G52</f>
        <v>0</v>
      </c>
      <c r="H8" s="51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35" t="s">
        <v>62</v>
      </c>
      <c r="B9" s="36"/>
      <c r="C9" s="34">
        <f>IFERROR(+C$8/($C8+$D8),0)</f>
        <v>0</v>
      </c>
      <c r="D9" s="33">
        <f>IFERROR(+D$8/($C8+$D8),0)</f>
        <v>0</v>
      </c>
      <c r="E9" s="52"/>
      <c r="F9" s="52"/>
      <c r="G9" s="52"/>
      <c r="H9" s="52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25"/>
      <c r="F10" s="25"/>
      <c r="G10" s="53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62"/>
      <c r="F11" s="262"/>
      <c r="G11" s="262"/>
      <c r="H11" s="262"/>
      <c r="I11" s="263"/>
      <c r="J11" s="262"/>
      <c r="K11" s="262"/>
      <c r="L11" s="262"/>
      <c r="M11" s="262"/>
      <c r="N11" s="262"/>
      <c r="O11" s="262"/>
      <c r="P11" s="262"/>
      <c r="Q11" s="262"/>
      <c r="R11" s="264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+Nov!A13</f>
        <v>Admin/Fiscal</v>
      </c>
      <c r="B13" s="207">
        <f>+Jul!B13</f>
        <v>0</v>
      </c>
      <c r="C13" s="219">
        <f>+Nov!C13</f>
        <v>0</v>
      </c>
      <c r="D13" s="219">
        <f>+Nov!D13</f>
        <v>0</v>
      </c>
      <c r="E13" s="55">
        <f>SUM(G13)+Nov!E13</f>
        <v>0</v>
      </c>
      <c r="F13" s="55">
        <f>SUM(H13)+Nov!F13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+I13+Nov!T13</f>
        <v>0</v>
      </c>
      <c r="U13" s="166">
        <f>+J13+Nov!U13</f>
        <v>0</v>
      </c>
      <c r="V13" s="166">
        <f>+K13+Nov!V13</f>
        <v>0</v>
      </c>
      <c r="W13" s="166">
        <f>+L13+Nov!W13</f>
        <v>0</v>
      </c>
      <c r="X13" s="166">
        <f>+M13+Nov!X13</f>
        <v>0</v>
      </c>
      <c r="Y13" s="166">
        <f>+N13+Nov!Y13</f>
        <v>0</v>
      </c>
      <c r="Z13" s="166">
        <f>+O13+Nov!Z13</f>
        <v>0</v>
      </c>
      <c r="AA13" s="166">
        <f>+P13+Nov!AA13</f>
        <v>0</v>
      </c>
      <c r="AB13" s="166">
        <f>+Q13+Nov!AB13</f>
        <v>0</v>
      </c>
      <c r="AC13" s="166">
        <f>+R13+Nov!AC13</f>
        <v>0</v>
      </c>
    </row>
    <row r="14" spans="1:29" s="133" customFormat="1" ht="16" customHeight="1" x14ac:dyDescent="0.3">
      <c r="A14" s="200" t="str">
        <f>+Nov!A14</f>
        <v>Site/ HDM/MOW Coordinator</v>
      </c>
      <c r="B14" s="207">
        <f>+Jul!B14</f>
        <v>0</v>
      </c>
      <c r="C14" s="219">
        <f>+Nov!C14</f>
        <v>0</v>
      </c>
      <c r="D14" s="219">
        <f>+Nov!D14</f>
        <v>0</v>
      </c>
      <c r="E14" s="55">
        <f>SUM(G14)+Nov!E14</f>
        <v>0</v>
      </c>
      <c r="F14" s="55">
        <f>SUM(H14)+Nov!F14</f>
        <v>0</v>
      </c>
      <c r="G14" s="55">
        <f t="shared" ref="G14:G21" si="1">SUM(I14+K14+M14+O14+Q14)</f>
        <v>0</v>
      </c>
      <c r="H14" s="55">
        <f t="shared" ref="H14:H21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+I14+Nov!T14</f>
        <v>0</v>
      </c>
      <c r="U14" s="166">
        <f>+J14+Nov!U14</f>
        <v>0</v>
      </c>
      <c r="V14" s="166">
        <f>+K14+Nov!V14</f>
        <v>0</v>
      </c>
      <c r="W14" s="166">
        <f>+L14+Nov!W14</f>
        <v>0</v>
      </c>
      <c r="X14" s="166">
        <f>+M14+Nov!X14</f>
        <v>0</v>
      </c>
      <c r="Y14" s="166">
        <f>+N14+Nov!Y14</f>
        <v>0</v>
      </c>
      <c r="Z14" s="166">
        <f>+O14+Nov!Z14</f>
        <v>0</v>
      </c>
      <c r="AA14" s="166">
        <f>+P14+Nov!AA14</f>
        <v>0</v>
      </c>
      <c r="AB14" s="166">
        <f>+Q14+Nov!AB14</f>
        <v>0</v>
      </c>
      <c r="AC14" s="166">
        <f>+R14+Nov!AC14</f>
        <v>0</v>
      </c>
    </row>
    <row r="15" spans="1:29" s="133" customFormat="1" ht="16" customHeight="1" x14ac:dyDescent="0.3">
      <c r="A15" s="200" t="str">
        <f>+Nov!A15</f>
        <v>Cook</v>
      </c>
      <c r="B15" s="207">
        <f>+Jul!B15</f>
        <v>0</v>
      </c>
      <c r="C15" s="219">
        <f>+Nov!C15</f>
        <v>0</v>
      </c>
      <c r="D15" s="219">
        <f>+Nov!D15</f>
        <v>0</v>
      </c>
      <c r="E15" s="55">
        <f>SUM(G15)+Nov!E15</f>
        <v>0</v>
      </c>
      <c r="F15" s="55">
        <f>SUM(H15)+Nov!F15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+I15+Nov!T15</f>
        <v>0</v>
      </c>
      <c r="U15" s="166">
        <f>+J15+Nov!U15</f>
        <v>0</v>
      </c>
      <c r="V15" s="166">
        <f>+K15+Nov!V15</f>
        <v>0</v>
      </c>
      <c r="W15" s="166">
        <f>+L15+Nov!W15</f>
        <v>0</v>
      </c>
      <c r="X15" s="166">
        <f>+M15+Nov!X15</f>
        <v>0</v>
      </c>
      <c r="Y15" s="166">
        <f>+N15+Nov!Y15</f>
        <v>0</v>
      </c>
      <c r="Z15" s="166">
        <f>+O15+Nov!Z15</f>
        <v>0</v>
      </c>
      <c r="AA15" s="166">
        <f>+P15+Nov!AA15</f>
        <v>0</v>
      </c>
      <c r="AB15" s="166">
        <f>+Q15+Nov!AB15</f>
        <v>0</v>
      </c>
      <c r="AC15" s="166">
        <f>+R15+Nov!AC15</f>
        <v>0</v>
      </c>
    </row>
    <row r="16" spans="1:29" s="133" customFormat="1" ht="16" customHeight="1" x14ac:dyDescent="0.3">
      <c r="A16" s="200" t="str">
        <f>+Nov!A16</f>
        <v>Staff</v>
      </c>
      <c r="B16" s="207">
        <f>+Jul!B16</f>
        <v>0</v>
      </c>
      <c r="C16" s="219">
        <f>+Nov!C16</f>
        <v>0</v>
      </c>
      <c r="D16" s="219">
        <f>+Nov!D16</f>
        <v>0</v>
      </c>
      <c r="E16" s="55">
        <f>SUM(G16)+Nov!E16</f>
        <v>0</v>
      </c>
      <c r="F16" s="55">
        <f>SUM(H16)+Nov!F16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+I16+Nov!T16</f>
        <v>0</v>
      </c>
      <c r="U16" s="166">
        <f>+J16+Nov!U16</f>
        <v>0</v>
      </c>
      <c r="V16" s="166">
        <f>+K16+Nov!V16</f>
        <v>0</v>
      </c>
      <c r="W16" s="166">
        <f>+L16+Nov!W16</f>
        <v>0</v>
      </c>
      <c r="X16" s="166">
        <f>+M16+Nov!X16</f>
        <v>0</v>
      </c>
      <c r="Y16" s="166">
        <f>+N16+Nov!Y16</f>
        <v>0</v>
      </c>
      <c r="Z16" s="166">
        <f>+O16+Nov!Z16</f>
        <v>0</v>
      </c>
      <c r="AA16" s="166">
        <f>+P16+Nov!AA16</f>
        <v>0</v>
      </c>
      <c r="AB16" s="166">
        <f>+Q16+Nov!AB16</f>
        <v>0</v>
      </c>
      <c r="AC16" s="166">
        <f>+R16+Nov!AC16</f>
        <v>0</v>
      </c>
    </row>
    <row r="17" spans="1:29" s="133" customFormat="1" ht="16" customHeight="1" x14ac:dyDescent="0.3">
      <c r="A17" s="200" t="str">
        <f>+Nov!A17</f>
        <v>Staff</v>
      </c>
      <c r="B17" s="207">
        <f>+Jul!B17</f>
        <v>0</v>
      </c>
      <c r="C17" s="219">
        <f>+Nov!C17</f>
        <v>0</v>
      </c>
      <c r="D17" s="219">
        <f>+Nov!D17</f>
        <v>0</v>
      </c>
      <c r="E17" s="55">
        <f>SUM(G17)+Nov!E17</f>
        <v>0</v>
      </c>
      <c r="F17" s="55">
        <f>SUM(H17)+Nov!F17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+I17+Nov!T17</f>
        <v>0</v>
      </c>
      <c r="U17" s="166">
        <f>+J17+Nov!U17</f>
        <v>0</v>
      </c>
      <c r="V17" s="166">
        <f>+K17+Nov!V17</f>
        <v>0</v>
      </c>
      <c r="W17" s="166">
        <f>+L17+Nov!W17</f>
        <v>0</v>
      </c>
      <c r="X17" s="166">
        <f>+M17+Nov!X17</f>
        <v>0</v>
      </c>
      <c r="Y17" s="166">
        <f>+N17+Nov!Y17</f>
        <v>0</v>
      </c>
      <c r="Z17" s="166">
        <f>+O17+Nov!Z17</f>
        <v>0</v>
      </c>
      <c r="AA17" s="166">
        <f>+P17+Nov!AA17</f>
        <v>0</v>
      </c>
      <c r="AB17" s="166">
        <f>+Q17+Nov!AB17</f>
        <v>0</v>
      </c>
      <c r="AC17" s="166">
        <f>+R17+Nov!AC17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+Nov!C18</f>
        <v>0</v>
      </c>
      <c r="D18" s="219">
        <f>+Nov!D18</f>
        <v>0</v>
      </c>
      <c r="E18" s="55">
        <f>SUM(G18)+Nov!E18</f>
        <v>0</v>
      </c>
      <c r="F18" s="55">
        <f>SUM(H18)+Nov!F18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+I18+Nov!T18</f>
        <v>0</v>
      </c>
      <c r="U18" s="166">
        <f>+J18+Nov!U18</f>
        <v>0</v>
      </c>
      <c r="V18" s="166">
        <f>+K18+Nov!V18</f>
        <v>0</v>
      </c>
      <c r="W18" s="166">
        <f>+L18+Nov!W18</f>
        <v>0</v>
      </c>
      <c r="X18" s="166">
        <f>+M18+Nov!X18</f>
        <v>0</v>
      </c>
      <c r="Y18" s="166">
        <f>+N18+Nov!Y18</f>
        <v>0</v>
      </c>
      <c r="Z18" s="166">
        <f>+O18+Nov!Z18</f>
        <v>0</v>
      </c>
      <c r="AA18" s="166">
        <f>+P18+Nov!AA18</f>
        <v>0</v>
      </c>
      <c r="AB18" s="166">
        <f>+Q18+Nov!AB18</f>
        <v>0</v>
      </c>
      <c r="AC18" s="166">
        <f>+R18+Nov!AC18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+Nov!C19</f>
        <v>0</v>
      </c>
      <c r="D19" s="219">
        <f>+Nov!D19</f>
        <v>0</v>
      </c>
      <c r="E19" s="55">
        <f>SUM(G19)+Nov!E19</f>
        <v>0</v>
      </c>
      <c r="F19" s="55">
        <f>SUM(H19)+Nov!F19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+I19+Nov!T19</f>
        <v>0</v>
      </c>
      <c r="U19" s="166">
        <f>+J19+Nov!U19</f>
        <v>0</v>
      </c>
      <c r="V19" s="166">
        <f>+K19+Nov!V19</f>
        <v>0</v>
      </c>
      <c r="W19" s="166">
        <f>+L19+Nov!W19</f>
        <v>0</v>
      </c>
      <c r="X19" s="166">
        <f>+M19+Nov!X19</f>
        <v>0</v>
      </c>
      <c r="Y19" s="166">
        <f>+N19+Nov!Y19</f>
        <v>0</v>
      </c>
      <c r="Z19" s="166">
        <f>+O19+Nov!Z19</f>
        <v>0</v>
      </c>
      <c r="AA19" s="166">
        <f>+P19+Nov!AA19</f>
        <v>0</v>
      </c>
      <c r="AB19" s="166">
        <f>+Q19+Nov!AB19</f>
        <v>0</v>
      </c>
      <c r="AC19" s="166">
        <f>+R19+Nov!AC19</f>
        <v>0</v>
      </c>
    </row>
    <row r="20" spans="1:29" s="133" customFormat="1" ht="16" customHeight="1" x14ac:dyDescent="0.3">
      <c r="A20" s="200" t="str">
        <f>+Nov!A20</f>
        <v>Volunteers:</v>
      </c>
      <c r="B20" s="207">
        <f>+Jul!B20</f>
        <v>0</v>
      </c>
      <c r="C20" s="219">
        <f>+Nov!C20</f>
        <v>0</v>
      </c>
      <c r="D20" s="219">
        <f>+Nov!D20</f>
        <v>0</v>
      </c>
      <c r="E20" s="55">
        <f>SUM(G20)+Nov!E20</f>
        <v>0</v>
      </c>
      <c r="F20" s="55">
        <f>SUM(H20)+Nov!F20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+I20+Nov!T20</f>
        <v>0</v>
      </c>
      <c r="U20" s="166">
        <f>+J20+Nov!U20</f>
        <v>0</v>
      </c>
      <c r="V20" s="166">
        <f>+K20+Nov!V20</f>
        <v>0</v>
      </c>
      <c r="W20" s="166">
        <f>+L20+Nov!W20</f>
        <v>0</v>
      </c>
      <c r="X20" s="166">
        <f>+M20+Nov!X20</f>
        <v>0</v>
      </c>
      <c r="Y20" s="166">
        <f>+N20+Nov!Y20</f>
        <v>0</v>
      </c>
      <c r="Z20" s="166">
        <f>+O20+Nov!Z20</f>
        <v>0</v>
      </c>
      <c r="AA20" s="166">
        <f>+P20+Nov!AA20</f>
        <v>0</v>
      </c>
      <c r="AB20" s="166">
        <f>+Q20+Nov!AB20</f>
        <v>0</v>
      </c>
      <c r="AC20" s="166">
        <f>+R20+Nov!AC20</f>
        <v>0</v>
      </c>
    </row>
    <row r="21" spans="1:29" s="133" customFormat="1" ht="16" customHeight="1" x14ac:dyDescent="0.3">
      <c r="A21" s="200">
        <f>+Nov!A21</f>
        <v>0</v>
      </c>
      <c r="B21" s="207">
        <f>+Jul!B21</f>
        <v>0</v>
      </c>
      <c r="C21" s="219">
        <f>+Nov!C21</f>
        <v>0</v>
      </c>
      <c r="D21" s="219">
        <f>+Nov!D21</f>
        <v>0</v>
      </c>
      <c r="E21" s="55">
        <f>SUM(G21)+Nov!E21</f>
        <v>0</v>
      </c>
      <c r="F21" s="55">
        <f>SUM(H21)+Nov!F21</f>
        <v>0</v>
      </c>
      <c r="G21" s="55">
        <f t="shared" si="1"/>
        <v>0</v>
      </c>
      <c r="H21" s="55">
        <f t="shared" si="2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+I21+Nov!T21</f>
        <v>0</v>
      </c>
      <c r="U21" s="166">
        <f>+J21+Nov!U21</f>
        <v>0</v>
      </c>
      <c r="V21" s="166">
        <f>+K21+Nov!V21</f>
        <v>0</v>
      </c>
      <c r="W21" s="166">
        <f>+L21+Nov!W21</f>
        <v>0</v>
      </c>
      <c r="X21" s="166">
        <f>+M21+Nov!X21</f>
        <v>0</v>
      </c>
      <c r="Y21" s="166">
        <f>+N21+Nov!Y21</f>
        <v>0</v>
      </c>
      <c r="Z21" s="166">
        <f>+O21+Nov!Z21</f>
        <v>0</v>
      </c>
      <c r="AA21" s="166">
        <f>+P21+Nov!AA21</f>
        <v>0</v>
      </c>
      <c r="AB21" s="166">
        <f>+Q21+Nov!AB21</f>
        <v>0</v>
      </c>
      <c r="AC21" s="166">
        <f>+R21+Nov!AC21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ref="I22:R22" si="4">SUM(I13:I21)</f>
        <v>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+Nov!A24</f>
        <v>Travel/Mileage</v>
      </c>
      <c r="B24" s="74"/>
      <c r="C24" s="219">
        <f>+Nov!C24</f>
        <v>0</v>
      </c>
      <c r="D24" s="219">
        <f>+Nov!D24</f>
        <v>0</v>
      </c>
      <c r="E24" s="55">
        <f>SUM(G24)+Nov!E24</f>
        <v>0</v>
      </c>
      <c r="F24" s="55">
        <f>SUM(H24)+Nov!F24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+I24+Nov!T24</f>
        <v>0</v>
      </c>
      <c r="U24" s="166">
        <f>+J24+Nov!U24</f>
        <v>0</v>
      </c>
      <c r="V24" s="166">
        <f>+K24+Nov!V24</f>
        <v>0</v>
      </c>
      <c r="W24" s="166">
        <f>+L24+Nov!W24</f>
        <v>0</v>
      </c>
      <c r="X24" s="166">
        <f>+M24+Nov!X24</f>
        <v>0</v>
      </c>
      <c r="Y24" s="166">
        <f>+N24+Nov!Y24</f>
        <v>0</v>
      </c>
      <c r="Z24" s="166">
        <f>+O24+Nov!Z24</f>
        <v>0</v>
      </c>
      <c r="AA24" s="166">
        <f>+P24+Nov!AA24</f>
        <v>0</v>
      </c>
      <c r="AB24" s="166">
        <f>+Q24+Nov!AB24</f>
        <v>0</v>
      </c>
      <c r="AC24" s="166">
        <f>+R24+Nov!AC24</f>
        <v>0</v>
      </c>
    </row>
    <row r="25" spans="1:29" s="133" customFormat="1" ht="16" customHeight="1" x14ac:dyDescent="0.3">
      <c r="A25" s="200" t="str">
        <f>+Nov!A25</f>
        <v>Training</v>
      </c>
      <c r="B25" s="74"/>
      <c r="C25" s="219">
        <f>+Nov!C25</f>
        <v>0</v>
      </c>
      <c r="D25" s="219">
        <f>+Nov!D25</f>
        <v>0</v>
      </c>
      <c r="E25" s="55">
        <f>SUM(G25)+Nov!E25</f>
        <v>0</v>
      </c>
      <c r="F25" s="55">
        <f>SUM(H25)+Nov!F25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+I25+Nov!T25</f>
        <v>0</v>
      </c>
      <c r="U25" s="166">
        <f>+J25+Nov!U25</f>
        <v>0</v>
      </c>
      <c r="V25" s="166">
        <f>+K25+Nov!V25</f>
        <v>0</v>
      </c>
      <c r="W25" s="166">
        <f>+L25+Nov!W25</f>
        <v>0</v>
      </c>
      <c r="X25" s="166">
        <f>+M25+Nov!X25</f>
        <v>0</v>
      </c>
      <c r="Y25" s="166">
        <f>+N25+Nov!Y25</f>
        <v>0</v>
      </c>
      <c r="Z25" s="166">
        <f>+O25+Nov!Z25</f>
        <v>0</v>
      </c>
      <c r="AA25" s="166">
        <f>+P25+Nov!AA25</f>
        <v>0</v>
      </c>
      <c r="AB25" s="166">
        <f>+Q25+Nov!AB25</f>
        <v>0</v>
      </c>
      <c r="AC25" s="166">
        <f>+R25+Nov!AC25</f>
        <v>0</v>
      </c>
    </row>
    <row r="26" spans="1:29" s="133" customFormat="1" ht="16" customHeight="1" x14ac:dyDescent="0.3">
      <c r="A26" s="200">
        <f>+Nov!A26</f>
        <v>0</v>
      </c>
      <c r="B26" s="74"/>
      <c r="C26" s="219">
        <f>+Nov!C26</f>
        <v>0</v>
      </c>
      <c r="D26" s="219">
        <f>+Nov!D26</f>
        <v>0</v>
      </c>
      <c r="E26" s="55">
        <f>SUM(G26)+Nov!E26</f>
        <v>0</v>
      </c>
      <c r="F26" s="55">
        <f>SUM(H26)+Nov!F26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+I26+Nov!T26</f>
        <v>0</v>
      </c>
      <c r="U26" s="166">
        <f>+J26+Nov!U26</f>
        <v>0</v>
      </c>
      <c r="V26" s="166">
        <f>+K26+Nov!V26</f>
        <v>0</v>
      </c>
      <c r="W26" s="166">
        <f>+L26+Nov!W26</f>
        <v>0</v>
      </c>
      <c r="X26" s="166">
        <f>+M26+Nov!X26</f>
        <v>0</v>
      </c>
      <c r="Y26" s="166">
        <f>+N26+Nov!Y26</f>
        <v>0</v>
      </c>
      <c r="Z26" s="166">
        <f>+O26+Nov!Z26</f>
        <v>0</v>
      </c>
      <c r="AA26" s="166">
        <f>+P26+Nov!AA26</f>
        <v>0</v>
      </c>
      <c r="AB26" s="166">
        <f>+Q26+Nov!AB26</f>
        <v>0</v>
      </c>
      <c r="AC26" s="166">
        <f>+R26+Nov!AC26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si="6"/>
        <v>0</v>
      </c>
      <c r="J27" s="130">
        <f t="shared" si="6"/>
        <v>0</v>
      </c>
      <c r="K27" s="130">
        <f t="shared" ref="K27:R27" si="7">SUM(K24:K26)</f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 t="shared" si="7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+Nov!A29</f>
        <v xml:space="preserve"> Equipment</v>
      </c>
      <c r="B29" s="74"/>
      <c r="C29" s="219">
        <f>+Nov!C29</f>
        <v>0</v>
      </c>
      <c r="D29" s="219">
        <f>+Nov!D29</f>
        <v>0</v>
      </c>
      <c r="E29" s="55">
        <f>SUM(G29)+Nov!E29</f>
        <v>0</v>
      </c>
      <c r="F29" s="55">
        <f>SUM(H29)+Nov!F29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+I29+Nov!T29</f>
        <v>0</v>
      </c>
      <c r="U29" s="166">
        <f>+J29+Nov!U29</f>
        <v>0</v>
      </c>
      <c r="V29" s="166">
        <f>+K29+Nov!V29</f>
        <v>0</v>
      </c>
      <c r="W29" s="166">
        <f>+L29+Nov!W29</f>
        <v>0</v>
      </c>
      <c r="X29" s="166">
        <f>+M29+Nov!X29</f>
        <v>0</v>
      </c>
      <c r="Y29" s="166">
        <f>+N29+Nov!Y29</f>
        <v>0</v>
      </c>
      <c r="Z29" s="166">
        <f>+O29+Nov!Z29</f>
        <v>0</v>
      </c>
      <c r="AA29" s="166">
        <f>+P29+Nov!AA29</f>
        <v>0</v>
      </c>
      <c r="AB29" s="166">
        <f>+Q29+Nov!AB29</f>
        <v>0</v>
      </c>
      <c r="AC29" s="166">
        <f>+R29+Nov!AC29</f>
        <v>0</v>
      </c>
    </row>
    <row r="30" spans="1:29" s="133" customFormat="1" ht="16" customHeight="1" x14ac:dyDescent="0.3">
      <c r="A30" s="200">
        <f>+Nov!A30</f>
        <v>0</v>
      </c>
      <c r="B30" s="74"/>
      <c r="C30" s="219">
        <f>+Nov!C30</f>
        <v>0</v>
      </c>
      <c r="D30" s="219">
        <f>+Nov!D30</f>
        <v>0</v>
      </c>
      <c r="E30" s="55">
        <f>SUM(G30)+Nov!E30</f>
        <v>0</v>
      </c>
      <c r="F30" s="55">
        <f>SUM(H30)+Nov!F30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+I30+Nov!T30</f>
        <v>0</v>
      </c>
      <c r="U30" s="166">
        <f>+J30+Nov!U30</f>
        <v>0</v>
      </c>
      <c r="V30" s="166">
        <f>+K30+Nov!V30</f>
        <v>0</v>
      </c>
      <c r="W30" s="166">
        <f>+L30+Nov!W30</f>
        <v>0</v>
      </c>
      <c r="X30" s="166">
        <f>+M30+Nov!X30</f>
        <v>0</v>
      </c>
      <c r="Y30" s="166">
        <f>+N30+Nov!Y30</f>
        <v>0</v>
      </c>
      <c r="Z30" s="166">
        <f>+O30+Nov!Z30</f>
        <v>0</v>
      </c>
      <c r="AA30" s="166">
        <f>+P30+Nov!AA30</f>
        <v>0</v>
      </c>
      <c r="AB30" s="166">
        <f>+Q30+Nov!AB30</f>
        <v>0</v>
      </c>
      <c r="AC30" s="166">
        <f>+R30+Nov!AC30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+Nov!A33</f>
        <v>Congregate or HDM Meals</v>
      </c>
      <c r="B33" s="74"/>
      <c r="C33" s="219">
        <f>+Nov!C33</f>
        <v>0</v>
      </c>
      <c r="D33" s="219">
        <f>+Nov!D33</f>
        <v>0</v>
      </c>
      <c r="E33" s="55">
        <f>SUM(G33)+Nov!E33</f>
        <v>0</v>
      </c>
      <c r="F33" s="55">
        <f>SUM(H33)+Nov!F33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+I33+Nov!T33</f>
        <v>0</v>
      </c>
      <c r="U33" s="166">
        <f>+J33+Nov!U33</f>
        <v>0</v>
      </c>
      <c r="V33" s="166">
        <f>+K33+Nov!V33</f>
        <v>0</v>
      </c>
      <c r="W33" s="166">
        <f>+L33+Nov!W33</f>
        <v>0</v>
      </c>
      <c r="X33" s="166">
        <f>+M33+Nov!X33</f>
        <v>0</v>
      </c>
      <c r="Y33" s="166">
        <f>+N33+Nov!Y33</f>
        <v>0</v>
      </c>
      <c r="Z33" s="166">
        <f>+O33+Nov!Z33</f>
        <v>0</v>
      </c>
      <c r="AA33" s="166">
        <f>+P33+Nov!AA33</f>
        <v>0</v>
      </c>
      <c r="AB33" s="166">
        <f>+Q33+Nov!AB33</f>
        <v>0</v>
      </c>
      <c r="AC33" s="166">
        <f>+R33+Nov!AC33</f>
        <v>0</v>
      </c>
    </row>
    <row r="34" spans="1:29" s="133" customFormat="1" ht="16" customHeight="1" x14ac:dyDescent="0.3">
      <c r="A34" s="200" t="str">
        <f>+Nov!A34</f>
        <v>Food Share Delivery Cost</v>
      </c>
      <c r="B34" s="74"/>
      <c r="C34" s="219">
        <f>+Nov!C34</f>
        <v>0</v>
      </c>
      <c r="D34" s="219">
        <f>+Nov!D34</f>
        <v>0</v>
      </c>
      <c r="E34" s="55">
        <f>SUM(G34)+Nov!E34</f>
        <v>0</v>
      </c>
      <c r="F34" s="55">
        <f>SUM(H34)+Nov!F34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+I34+Nov!T34</f>
        <v>0</v>
      </c>
      <c r="U34" s="166">
        <f>+J34+Nov!U34</f>
        <v>0</v>
      </c>
      <c r="V34" s="166">
        <f>+K34+Nov!V34</f>
        <v>0</v>
      </c>
      <c r="W34" s="166">
        <f>+L34+Nov!W34</f>
        <v>0</v>
      </c>
      <c r="X34" s="166">
        <f>+M34+Nov!X34</f>
        <v>0</v>
      </c>
      <c r="Y34" s="166">
        <f>+N34+Nov!Y34</f>
        <v>0</v>
      </c>
      <c r="Z34" s="166">
        <f>+O34+Nov!Z34</f>
        <v>0</v>
      </c>
      <c r="AA34" s="166">
        <f>+P34+Nov!AA34</f>
        <v>0</v>
      </c>
      <c r="AB34" s="166">
        <f>+Q34+Nov!AB34</f>
        <v>0</v>
      </c>
      <c r="AC34" s="166">
        <f>+R34+Nov!AC34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ref="K35:R35" si="11">SUM(K33:K34)</f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+Nov!A37</f>
        <v xml:space="preserve">Food Cost </v>
      </c>
      <c r="B37" s="74"/>
      <c r="C37" s="219">
        <f>+Nov!C37</f>
        <v>0</v>
      </c>
      <c r="D37" s="219">
        <f>+Nov!D37</f>
        <v>0</v>
      </c>
      <c r="E37" s="55">
        <f>SUM(G37)+Nov!E37</f>
        <v>0</v>
      </c>
      <c r="F37" s="55">
        <f>SUM(H37)+Nov!F37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+I37+Nov!T37</f>
        <v>0</v>
      </c>
      <c r="U37" s="166">
        <f>+J37+Nov!U37</f>
        <v>0</v>
      </c>
      <c r="V37" s="166">
        <f>+K37+Nov!V37</f>
        <v>0</v>
      </c>
      <c r="W37" s="166">
        <f>+L37+Nov!W37</f>
        <v>0</v>
      </c>
      <c r="X37" s="166">
        <f>+M37+Nov!X37</f>
        <v>0</v>
      </c>
      <c r="Y37" s="166">
        <f>+N37+Nov!Y37</f>
        <v>0</v>
      </c>
      <c r="Z37" s="166">
        <f>+O37+Nov!Z37</f>
        <v>0</v>
      </c>
      <c r="AA37" s="166">
        <f>+P37+Nov!AA37</f>
        <v>0</v>
      </c>
      <c r="AB37" s="166">
        <f>+Q37+Nov!AB37</f>
        <v>0</v>
      </c>
      <c r="AC37" s="166">
        <f>+R37+Nov!AC37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2">SUM(E37:E37)</f>
        <v>0</v>
      </c>
      <c r="F38" s="112">
        <f t="shared" si="12"/>
        <v>0</v>
      </c>
      <c r="G38" s="112">
        <f t="shared" si="12"/>
        <v>0</v>
      </c>
      <c r="H38" s="112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ref="K38:R38" si="13">SUM(K37:K37)</f>
        <v>0</v>
      </c>
      <c r="L38" s="130">
        <f t="shared" si="13"/>
        <v>0</v>
      </c>
      <c r="M38" s="130">
        <f t="shared" si="13"/>
        <v>0</v>
      </c>
      <c r="N38" s="130">
        <f t="shared" si="13"/>
        <v>0</v>
      </c>
      <c r="O38" s="130">
        <f t="shared" si="13"/>
        <v>0</v>
      </c>
      <c r="P38" s="130">
        <f t="shared" si="13"/>
        <v>0</v>
      </c>
      <c r="Q38" s="130">
        <f t="shared" si="13"/>
        <v>0</v>
      </c>
      <c r="R38" s="130">
        <f t="shared" si="13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+Nov!A40</f>
        <v>Supplies:Non food(Bags,liners etc)</v>
      </c>
      <c r="B40" s="74"/>
      <c r="C40" s="219">
        <f>+Nov!C40</f>
        <v>0</v>
      </c>
      <c r="D40" s="219">
        <f>+Nov!D40</f>
        <v>0</v>
      </c>
      <c r="E40" s="55">
        <f>SUM(G40)+Nov!E40</f>
        <v>0</v>
      </c>
      <c r="F40" s="55">
        <f>SUM(H40)+Nov!F40</f>
        <v>0</v>
      </c>
      <c r="G40" s="55">
        <f t="shared" ref="G40:G49" si="14">SUM(I40+K40+M40+O40+Q40)</f>
        <v>0</v>
      </c>
      <c r="H40" s="55">
        <f t="shared" ref="H40:H49" si="15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+I40+Nov!T40</f>
        <v>0</v>
      </c>
      <c r="U40" s="166">
        <f>+J40+Nov!U40</f>
        <v>0</v>
      </c>
      <c r="V40" s="166">
        <f>+K40+Nov!V40</f>
        <v>0</v>
      </c>
      <c r="W40" s="166">
        <f>+L40+Nov!W40</f>
        <v>0</v>
      </c>
      <c r="X40" s="166">
        <f>+M40+Nov!X40</f>
        <v>0</v>
      </c>
      <c r="Y40" s="166">
        <f>+N40+Nov!Y40</f>
        <v>0</v>
      </c>
      <c r="Z40" s="166">
        <f>+O40+Nov!Z40</f>
        <v>0</v>
      </c>
      <c r="AA40" s="166">
        <f>+P40+Nov!AA40</f>
        <v>0</v>
      </c>
      <c r="AB40" s="166">
        <f>+Q40+Nov!AB40</f>
        <v>0</v>
      </c>
      <c r="AC40" s="166">
        <f>+R40+Nov!AC40</f>
        <v>0</v>
      </c>
    </row>
    <row r="41" spans="1:29" s="133" customFormat="1" ht="16" customHeight="1" x14ac:dyDescent="0.3">
      <c r="A41" s="200" t="str">
        <f>+Nov!A41</f>
        <v>Health permit</v>
      </c>
      <c r="B41" s="74"/>
      <c r="C41" s="219">
        <f>+Nov!C41</f>
        <v>0</v>
      </c>
      <c r="D41" s="219">
        <f>+Nov!D41</f>
        <v>0</v>
      </c>
      <c r="E41" s="55">
        <f>SUM(G41)+Nov!E41</f>
        <v>0</v>
      </c>
      <c r="F41" s="55">
        <f>SUM(H41)+Nov!F41</f>
        <v>0</v>
      </c>
      <c r="G41" s="55">
        <f t="shared" si="14"/>
        <v>0</v>
      </c>
      <c r="H41" s="55">
        <f t="shared" si="15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+I41+Nov!T41</f>
        <v>0</v>
      </c>
      <c r="U41" s="166">
        <f>+J41+Nov!U41</f>
        <v>0</v>
      </c>
      <c r="V41" s="166">
        <f>+K41+Nov!V41</f>
        <v>0</v>
      </c>
      <c r="W41" s="166">
        <f>+L41+Nov!W41</f>
        <v>0</v>
      </c>
      <c r="X41" s="166">
        <f>+M41+Nov!X41</f>
        <v>0</v>
      </c>
      <c r="Y41" s="166">
        <f>+N41+Nov!Y41</f>
        <v>0</v>
      </c>
      <c r="Z41" s="166">
        <f>+O41+Nov!Z41</f>
        <v>0</v>
      </c>
      <c r="AA41" s="166">
        <f>+P41+Nov!AA41</f>
        <v>0</v>
      </c>
      <c r="AB41" s="166">
        <f>+Q41+Nov!AB41</f>
        <v>0</v>
      </c>
      <c r="AC41" s="166">
        <f>+R41+Nov!AC41</f>
        <v>0</v>
      </c>
    </row>
    <row r="42" spans="1:29" s="133" customFormat="1" ht="16" customHeight="1" x14ac:dyDescent="0.3">
      <c r="A42" s="200" t="str">
        <f>+Nov!A42</f>
        <v>Rent</v>
      </c>
      <c r="B42" s="74"/>
      <c r="C42" s="219">
        <f>+Nov!C42</f>
        <v>0</v>
      </c>
      <c r="D42" s="219">
        <f>+Nov!D42</f>
        <v>0</v>
      </c>
      <c r="E42" s="55">
        <f>SUM(G42)+Nov!E42</f>
        <v>0</v>
      </c>
      <c r="F42" s="55">
        <f>SUM(H42)+Nov!F42</f>
        <v>0</v>
      </c>
      <c r="G42" s="55">
        <f t="shared" si="14"/>
        <v>0</v>
      </c>
      <c r="H42" s="55">
        <f t="shared" si="1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+I42+Nov!T42</f>
        <v>0</v>
      </c>
      <c r="U42" s="166">
        <f>+J42+Nov!U42</f>
        <v>0</v>
      </c>
      <c r="V42" s="166">
        <f>+K42+Nov!V42</f>
        <v>0</v>
      </c>
      <c r="W42" s="166">
        <f>+L42+Nov!W42</f>
        <v>0</v>
      </c>
      <c r="X42" s="166">
        <f>+M42+Nov!X42</f>
        <v>0</v>
      </c>
      <c r="Y42" s="166">
        <f>+N42+Nov!Y42</f>
        <v>0</v>
      </c>
      <c r="Z42" s="166">
        <f>+O42+Nov!Z42</f>
        <v>0</v>
      </c>
      <c r="AA42" s="166">
        <f>+P42+Nov!AA42</f>
        <v>0</v>
      </c>
      <c r="AB42" s="166">
        <f>+Q42+Nov!AB42</f>
        <v>0</v>
      </c>
      <c r="AC42" s="166">
        <f>+R42+Nov!AC42</f>
        <v>0</v>
      </c>
    </row>
    <row r="43" spans="1:29" s="133" customFormat="1" ht="16" customHeight="1" x14ac:dyDescent="0.3">
      <c r="A43" s="200" t="str">
        <f>+Nov!A43</f>
        <v>Program Publicity</v>
      </c>
      <c r="B43" s="74"/>
      <c r="C43" s="219">
        <f>+Nov!C43</f>
        <v>0</v>
      </c>
      <c r="D43" s="219">
        <f>+Nov!D43</f>
        <v>0</v>
      </c>
      <c r="E43" s="55">
        <f>SUM(G43)+Nov!E43</f>
        <v>0</v>
      </c>
      <c r="F43" s="55">
        <f>SUM(H43)+Nov!F43</f>
        <v>0</v>
      </c>
      <c r="G43" s="55">
        <f t="shared" si="14"/>
        <v>0</v>
      </c>
      <c r="H43" s="55">
        <f t="shared" si="1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+I43+Nov!T43</f>
        <v>0</v>
      </c>
      <c r="U43" s="166">
        <f>+J43+Nov!U43</f>
        <v>0</v>
      </c>
      <c r="V43" s="166">
        <f>+K43+Nov!V43</f>
        <v>0</v>
      </c>
      <c r="W43" s="166">
        <f>+L43+Nov!W43</f>
        <v>0</v>
      </c>
      <c r="X43" s="166">
        <f>+M43+Nov!X43</f>
        <v>0</v>
      </c>
      <c r="Y43" s="166">
        <f>+N43+Nov!Y43</f>
        <v>0</v>
      </c>
      <c r="Z43" s="166">
        <f>+O43+Nov!Z43</f>
        <v>0</v>
      </c>
      <c r="AA43" s="166">
        <f>+P43+Nov!AA43</f>
        <v>0</v>
      </c>
      <c r="AB43" s="166">
        <f>+Q43+Nov!AB43</f>
        <v>0</v>
      </c>
      <c r="AC43" s="166">
        <f>+R43+Nov!AC43</f>
        <v>0</v>
      </c>
    </row>
    <row r="44" spans="1:29" s="133" customFormat="1" ht="16" customHeight="1" x14ac:dyDescent="0.3">
      <c r="A44" s="200" t="str">
        <f>+Nov!A44</f>
        <v>Other</v>
      </c>
      <c r="B44" s="74"/>
      <c r="C44" s="219">
        <f>+Nov!C44</f>
        <v>0</v>
      </c>
      <c r="D44" s="219">
        <f>+Nov!D44</f>
        <v>0</v>
      </c>
      <c r="E44" s="55">
        <f>SUM(G44)+Nov!E44</f>
        <v>0</v>
      </c>
      <c r="F44" s="55">
        <f>SUM(H44)+Nov!F44</f>
        <v>0</v>
      </c>
      <c r="G44" s="55">
        <f t="shared" ref="G44:H46" si="16">SUM(I44+K44+M44+O44+Q44)</f>
        <v>0</v>
      </c>
      <c r="H44" s="55">
        <f t="shared" si="16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+I44+Nov!T44</f>
        <v>0</v>
      </c>
      <c r="U44" s="166">
        <f>+J44+Nov!U44</f>
        <v>0</v>
      </c>
      <c r="V44" s="166">
        <f>+K44+Nov!V44</f>
        <v>0</v>
      </c>
      <c r="W44" s="166">
        <f>+L44+Nov!W44</f>
        <v>0</v>
      </c>
      <c r="X44" s="166">
        <f>+M44+Nov!X44</f>
        <v>0</v>
      </c>
      <c r="Y44" s="166">
        <f>+N44+Nov!Y44</f>
        <v>0</v>
      </c>
      <c r="Z44" s="166">
        <f>+O44+Nov!Z44</f>
        <v>0</v>
      </c>
      <c r="AA44" s="166">
        <f>+P44+Nov!AA44</f>
        <v>0</v>
      </c>
      <c r="AB44" s="166">
        <f>+Q44+Nov!AB44</f>
        <v>0</v>
      </c>
      <c r="AC44" s="166">
        <f>+R44+Nov!AC44</f>
        <v>0</v>
      </c>
    </row>
    <row r="45" spans="1:29" s="133" customFormat="1" ht="16" customHeight="1" x14ac:dyDescent="0.3">
      <c r="A45" s="200" t="str">
        <f>+Nov!A45</f>
        <v>Other</v>
      </c>
      <c r="B45" s="74"/>
      <c r="C45" s="219">
        <f>+Nov!C45</f>
        <v>0</v>
      </c>
      <c r="D45" s="219">
        <f>+Nov!D45</f>
        <v>0</v>
      </c>
      <c r="E45" s="55">
        <f>SUM(G45)+Nov!E45</f>
        <v>0</v>
      </c>
      <c r="F45" s="55">
        <f>SUM(H45)+Nov!F45</f>
        <v>0</v>
      </c>
      <c r="G45" s="55">
        <f t="shared" si="16"/>
        <v>0</v>
      </c>
      <c r="H45" s="55">
        <f t="shared" si="16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+I45+Nov!T45</f>
        <v>0</v>
      </c>
      <c r="U45" s="166">
        <f>+J45+Nov!U45</f>
        <v>0</v>
      </c>
      <c r="V45" s="166">
        <f>+K45+Nov!V45</f>
        <v>0</v>
      </c>
      <c r="W45" s="166">
        <f>+L45+Nov!W45</f>
        <v>0</v>
      </c>
      <c r="X45" s="166">
        <f>+M45+Nov!X45</f>
        <v>0</v>
      </c>
      <c r="Y45" s="166">
        <f>+N45+Nov!Y45</f>
        <v>0</v>
      </c>
      <c r="Z45" s="166">
        <f>+O45+Nov!Z45</f>
        <v>0</v>
      </c>
      <c r="AA45" s="166">
        <f>+P45+Nov!AA45</f>
        <v>0</v>
      </c>
      <c r="AB45" s="166">
        <f>+Q45+Nov!AB45</f>
        <v>0</v>
      </c>
      <c r="AC45" s="166">
        <f>+R45+Nov!AC45</f>
        <v>0</v>
      </c>
    </row>
    <row r="46" spans="1:29" s="133" customFormat="1" ht="16" customHeight="1" x14ac:dyDescent="0.3">
      <c r="A46" s="200" t="str">
        <f>+Nov!A46</f>
        <v>Indirect Costs (no more than 10% of grant funds)</v>
      </c>
      <c r="B46" s="74"/>
      <c r="C46" s="219">
        <f>+Nov!C46</f>
        <v>0</v>
      </c>
      <c r="D46" s="219">
        <f>+Nov!D46</f>
        <v>0</v>
      </c>
      <c r="E46" s="55">
        <f>SUM(G46)+Nov!E46</f>
        <v>0</v>
      </c>
      <c r="F46" s="55">
        <f>SUM(H46)+Nov!F46</f>
        <v>0</v>
      </c>
      <c r="G46" s="55">
        <f t="shared" si="16"/>
        <v>0</v>
      </c>
      <c r="H46" s="55">
        <f t="shared" si="16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+I46+Nov!T46</f>
        <v>0</v>
      </c>
      <c r="U46" s="166">
        <f>+J46+Nov!U46</f>
        <v>0</v>
      </c>
      <c r="V46" s="166">
        <f>+K46+Nov!V46</f>
        <v>0</v>
      </c>
      <c r="W46" s="166">
        <f>+L46+Nov!W46</f>
        <v>0</v>
      </c>
      <c r="X46" s="166">
        <f>+M46+Nov!X46</f>
        <v>0</v>
      </c>
      <c r="Y46" s="166">
        <f>+N46+Nov!Y46</f>
        <v>0</v>
      </c>
      <c r="Z46" s="166">
        <f>+O46+Nov!Z46</f>
        <v>0</v>
      </c>
      <c r="AA46" s="166">
        <f>+P46+Nov!AA46</f>
        <v>0</v>
      </c>
      <c r="AB46" s="166">
        <f>+Q46+Nov!AB46</f>
        <v>0</v>
      </c>
      <c r="AC46" s="166">
        <f>+R46+Nov!AC46</f>
        <v>0</v>
      </c>
    </row>
    <row r="47" spans="1:29" s="133" customFormat="1" ht="16" customHeight="1" x14ac:dyDescent="0.3">
      <c r="A47" s="200"/>
      <c r="B47" s="7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+I47+Nov!T47</f>
        <v>0</v>
      </c>
      <c r="U47" s="166">
        <f>+J47+Nov!U47</f>
        <v>0</v>
      </c>
      <c r="V47" s="166">
        <f>+K47+Nov!V47</f>
        <v>0</v>
      </c>
      <c r="W47" s="166">
        <f>+L47+Nov!W47</f>
        <v>0</v>
      </c>
      <c r="X47" s="166">
        <f>+M47+Nov!X47</f>
        <v>0</v>
      </c>
      <c r="Y47" s="166">
        <f>+N47+Nov!Y47</f>
        <v>0</v>
      </c>
      <c r="Z47" s="166">
        <f>+O47+Nov!Z47</f>
        <v>0</v>
      </c>
      <c r="AA47" s="166">
        <f>+P47+Nov!AA47</f>
        <v>0</v>
      </c>
      <c r="AB47" s="166">
        <f>+Q47+Nov!AB47</f>
        <v>0</v>
      </c>
      <c r="AC47" s="166">
        <f>+R47+Nov!AC47</f>
        <v>0</v>
      </c>
    </row>
    <row r="48" spans="1:29" s="133" customFormat="1" ht="16" customHeight="1" x14ac:dyDescent="0.3">
      <c r="A48" s="200"/>
      <c r="B48" s="7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+I48+Nov!T48</f>
        <v>0</v>
      </c>
      <c r="U48" s="166">
        <f>+J48+Nov!U48</f>
        <v>0</v>
      </c>
      <c r="V48" s="166">
        <f>+K48+Nov!V48</f>
        <v>0</v>
      </c>
      <c r="W48" s="166">
        <f>+L48+Nov!W48</f>
        <v>0</v>
      </c>
      <c r="X48" s="166">
        <f>+M48+Nov!X48</f>
        <v>0</v>
      </c>
      <c r="Y48" s="166">
        <f>+N48+Nov!Y48</f>
        <v>0</v>
      </c>
      <c r="Z48" s="166">
        <f>+O48+Nov!Z48</f>
        <v>0</v>
      </c>
      <c r="AA48" s="166">
        <f>+P48+Nov!AA48</f>
        <v>0</v>
      </c>
      <c r="AB48" s="166">
        <f>+Q48+Nov!AB48</f>
        <v>0</v>
      </c>
      <c r="AC48" s="166">
        <f>+R48+Nov!AC48</f>
        <v>0</v>
      </c>
    </row>
    <row r="49" spans="1:29" s="133" customFormat="1" ht="16" customHeight="1" x14ac:dyDescent="0.3">
      <c r="A49" s="200">
        <f>+Nov!A49</f>
        <v>0</v>
      </c>
      <c r="B49" s="74"/>
      <c r="C49" s="219">
        <f>+Nov!C49</f>
        <v>0</v>
      </c>
      <c r="D49" s="219">
        <f>+Nov!D49</f>
        <v>0</v>
      </c>
      <c r="E49" s="55">
        <f>SUM(G49)+Nov!E49</f>
        <v>0</v>
      </c>
      <c r="F49" s="55">
        <f>SUM(H49)+Nov!F49</f>
        <v>0</v>
      </c>
      <c r="G49" s="55">
        <f t="shared" si="14"/>
        <v>0</v>
      </c>
      <c r="H49" s="55">
        <f t="shared" si="15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+I49+Nov!T49</f>
        <v>0</v>
      </c>
      <c r="U49" s="166">
        <f>+J49+Nov!U49</f>
        <v>0</v>
      </c>
      <c r="V49" s="166">
        <f>+K49+Nov!V49</f>
        <v>0</v>
      </c>
      <c r="W49" s="166">
        <f>+L49+Nov!W49</f>
        <v>0</v>
      </c>
      <c r="X49" s="166">
        <f>+M49+Nov!X49</f>
        <v>0</v>
      </c>
      <c r="Y49" s="166">
        <f>+N49+Nov!Y49</f>
        <v>0</v>
      </c>
      <c r="Z49" s="166">
        <f>+O49+Nov!Z49</f>
        <v>0</v>
      </c>
      <c r="AA49" s="166">
        <f>+P49+Nov!AA49</f>
        <v>0</v>
      </c>
      <c r="AB49" s="166">
        <f>+Q49+Nov!AB49</f>
        <v>0</v>
      </c>
      <c r="AC49" s="166">
        <f>+R49+Nov!AC49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7">SUM(C40:C49)</f>
        <v>0</v>
      </c>
      <c r="D50" s="217">
        <f t="shared" si="17"/>
        <v>0</v>
      </c>
      <c r="E50" s="113">
        <f t="shared" si="17"/>
        <v>0</v>
      </c>
      <c r="F50" s="113">
        <f t="shared" si="17"/>
        <v>0</v>
      </c>
      <c r="G50" s="122">
        <f t="shared" si="17"/>
        <v>0</v>
      </c>
      <c r="H50" s="122">
        <f t="shared" si="17"/>
        <v>0</v>
      </c>
      <c r="I50" s="95">
        <f t="shared" si="17"/>
        <v>0</v>
      </c>
      <c r="J50" s="95">
        <f t="shared" si="17"/>
        <v>0</v>
      </c>
      <c r="K50" s="95">
        <f t="shared" si="17"/>
        <v>0</v>
      </c>
      <c r="L50" s="95">
        <f t="shared" si="17"/>
        <v>0</v>
      </c>
      <c r="M50" s="95">
        <f t="shared" si="17"/>
        <v>0</v>
      </c>
      <c r="N50" s="95">
        <f t="shared" si="17"/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8">SUM(G50,G38,G35,G31,G27,G22)</f>
        <v>0</v>
      </c>
      <c r="H52" s="127">
        <f t="shared" si="18"/>
        <v>0</v>
      </c>
      <c r="I52" s="99">
        <f t="shared" si="18"/>
        <v>0</v>
      </c>
      <c r="J52" s="99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99">
        <f t="shared" si="18"/>
        <v>0</v>
      </c>
      <c r="O52" s="99">
        <f t="shared" si="18"/>
        <v>0</v>
      </c>
      <c r="P52" s="99">
        <f t="shared" si="18"/>
        <v>0</v>
      </c>
      <c r="Q52" s="99">
        <f t="shared" si="18"/>
        <v>0</v>
      </c>
      <c r="R52" s="99">
        <f t="shared" si="18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+I52+Nov!I53</f>
        <v>0</v>
      </c>
      <c r="J53" s="130">
        <f>+J52+Nov!J53</f>
        <v>0</v>
      </c>
      <c r="K53" s="130">
        <f>+K52+Nov!K53</f>
        <v>0</v>
      </c>
      <c r="L53" s="130">
        <f>+L52+Nov!L53</f>
        <v>0</v>
      </c>
      <c r="M53" s="130">
        <f>+M52+Nov!M53</f>
        <v>0</v>
      </c>
      <c r="N53" s="130">
        <f>+N52+Nov!N53</f>
        <v>0</v>
      </c>
      <c r="O53" s="130">
        <f>+O52+Nov!O53</f>
        <v>0</v>
      </c>
      <c r="P53" s="130">
        <f>+P52+Nov!P53</f>
        <v>0</v>
      </c>
      <c r="Q53" s="130">
        <f>+Q52+Nov!Q53</f>
        <v>0</v>
      </c>
      <c r="R53" s="130">
        <f>+R52+Nov!R53</f>
        <v>0</v>
      </c>
      <c r="T53" s="166">
        <f>+I53+Nov!T53</f>
        <v>0</v>
      </c>
      <c r="U53" s="166">
        <f>+J53+Nov!U53</f>
        <v>0</v>
      </c>
      <c r="V53" s="166">
        <f>+K53+Nov!V53</f>
        <v>0</v>
      </c>
      <c r="W53" s="166">
        <f>+L53+Nov!W53</f>
        <v>0</v>
      </c>
      <c r="X53" s="166">
        <f>+M53+Nov!X53</f>
        <v>0</v>
      </c>
      <c r="Y53" s="166">
        <f>+N53+Nov!Y53</f>
        <v>0</v>
      </c>
      <c r="Z53" s="166">
        <f>+O53+Nov!Z53</f>
        <v>0</v>
      </c>
      <c r="AA53" s="166">
        <f>+P53+Nov!AA53</f>
        <v>0</v>
      </c>
      <c r="AB53" s="166">
        <f>+Q53+Nov!AB53</f>
        <v>0</v>
      </c>
      <c r="AC53" s="166">
        <f>+R53+Nov!AC53</f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38" t="s">
        <v>24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33" customFormat="1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s="133" customFormat="1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s="133" customFormat="1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s="133" customFormat="1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s="13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13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13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13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+Nov!I67+Dec!I66</f>
        <v>0</v>
      </c>
      <c r="J67" s="162">
        <f>+Nov!J67+Dec!J66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B3:D3 E1:G1 I56:R57 C56:E57 A23:B23 G2 C2:E2 C22:D23 A38:D39 A50:D50 A27:D28 A31:D32 A35:D36 E3:G6" name="Range1"/>
    <protectedRange sqref="G54:H54" name="Range1_5"/>
    <protectedRange sqref="F56:H57" name="Range1_6"/>
    <protectedRange sqref="G53:H53" name="Range1_9"/>
    <protectedRange sqref="G8:H8" name="Range1_7"/>
    <protectedRange sqref="I51:R51 K30:R30 K34:R34 K26:R26 I17:R17 R24 R13:R16 R29 K18:R18 K20:R21 K19:M19 O19:R19" name="Range1_8"/>
    <protectedRange sqref="I18:J21 I30:J30 I34:J34 R25 R33 R37 I26:J26 I44:R49 R40:R43" name="Range1_1"/>
    <protectedRange sqref="A22:B22" name="Range1_14"/>
    <protectedRange sqref="C5:D5" name="Range1_12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2"/>
    <protectedRange sqref="I66:J66" name="Range1_12_3"/>
    <protectedRange sqref="B60:D63 L60:M63" name="Range6"/>
    <protectedRange sqref="I67:J67" name="Range1_10_3"/>
  </protectedRanges>
  <mergeCells count="48">
    <mergeCell ref="M2:N2"/>
    <mergeCell ref="J2:K2"/>
    <mergeCell ref="J1:K1"/>
    <mergeCell ref="M1:N1"/>
    <mergeCell ref="A59:R59"/>
    <mergeCell ref="B1:D1"/>
    <mergeCell ref="I55:L55"/>
    <mergeCell ref="I9:R9"/>
    <mergeCell ref="F2:H2"/>
    <mergeCell ref="C10:D10"/>
    <mergeCell ref="A27:B27"/>
    <mergeCell ref="A35:B35"/>
    <mergeCell ref="A31:B31"/>
    <mergeCell ref="J3:N3"/>
    <mergeCell ref="A8:B8"/>
    <mergeCell ref="A22:B22"/>
    <mergeCell ref="B60:D61"/>
    <mergeCell ref="I57:L57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6" orientation="landscape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0.53515625" style="10" customWidth="1"/>
    <col min="13" max="13" width="11.07421875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6" customFormat="1" ht="19.5" customHeight="1" x14ac:dyDescent="0.45">
      <c r="A1" s="360" t="str">
        <f>+Dec!A1</f>
        <v xml:space="preserve">Contractor Name: </v>
      </c>
      <c r="B1" s="745">
        <f>+Dec!B1</f>
        <v>0</v>
      </c>
      <c r="C1" s="745"/>
      <c r="D1" s="746"/>
      <c r="E1" s="376" t="s">
        <v>23</v>
      </c>
      <c r="F1" s="747">
        <f>+Dec!F1+31</f>
        <v>44928</v>
      </c>
      <c r="G1" s="747"/>
      <c r="H1" s="374"/>
      <c r="I1" s="360" t="s">
        <v>245</v>
      </c>
      <c r="J1" s="742" t="str">
        <f>Budget!W8</f>
        <v>3500FY23-</v>
      </c>
      <c r="K1" s="742"/>
      <c r="L1" s="7"/>
      <c r="M1" s="743" t="s">
        <v>64</v>
      </c>
      <c r="N1" s="744"/>
      <c r="O1" s="40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6" customFormat="1" ht="18" customHeight="1" thickBot="1" x14ac:dyDescent="0.45">
      <c r="A2" s="360" t="str">
        <f>+Dec!A2</f>
        <v xml:space="preserve">Project Name: </v>
      </c>
      <c r="B2" s="364" t="str">
        <f>+Budget!B1</f>
        <v>VCAAA Senior Nutrition Program</v>
      </c>
      <c r="C2" s="370"/>
      <c r="D2" s="371"/>
      <c r="E2" s="344"/>
      <c r="F2" s="345"/>
      <c r="G2" s="345"/>
      <c r="H2" s="346"/>
      <c r="I2" s="361" t="s">
        <v>246</v>
      </c>
      <c r="J2" s="662">
        <f>Budget!AA6</f>
        <v>0</v>
      </c>
      <c r="K2" s="741"/>
      <c r="L2" s="361" t="str">
        <f>+Dec!L2</f>
        <v xml:space="preserve">Phone:  </v>
      </c>
      <c r="M2" s="662">
        <f>Budget!AA7</f>
        <v>0</v>
      </c>
      <c r="N2" s="741"/>
      <c r="O2" s="735" t="s">
        <v>77</v>
      </c>
      <c r="P2" s="736"/>
      <c r="Q2" s="736"/>
      <c r="R2" s="228">
        <f>+P1+R1</f>
        <v>0</v>
      </c>
    </row>
    <row r="3" spans="1:29" s="6" customFormat="1" ht="18" customHeight="1" thickTop="1" x14ac:dyDescent="0.4">
      <c r="A3" s="8"/>
      <c r="B3" s="16"/>
      <c r="C3" s="16"/>
      <c r="D3" s="16"/>
      <c r="E3" s="348"/>
      <c r="F3" s="348"/>
      <c r="G3" s="348"/>
      <c r="H3" s="349"/>
      <c r="I3" s="362" t="s">
        <v>22</v>
      </c>
      <c r="J3" s="672">
        <f>Budget!AA8</f>
        <v>0</v>
      </c>
      <c r="K3" s="672"/>
      <c r="L3" s="672"/>
      <c r="M3" s="672"/>
      <c r="N3" s="673"/>
      <c r="O3" s="377"/>
      <c r="P3" s="377"/>
      <c r="Q3" s="377"/>
      <c r="R3" s="351"/>
    </row>
    <row r="4" spans="1:29" s="6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347"/>
      <c r="F4" s="348"/>
      <c r="G4" s="348"/>
      <c r="H4" s="348"/>
      <c r="I4" s="31"/>
      <c r="J4" s="31"/>
      <c r="K4" s="31"/>
      <c r="L4" s="31"/>
      <c r="M4" s="31"/>
      <c r="N4" s="31"/>
      <c r="O4" s="352"/>
      <c r="P4" s="352"/>
      <c r="Q4" s="352"/>
      <c r="R4" s="353"/>
    </row>
    <row r="5" spans="1:29" s="4" customFormat="1" ht="18.75" customHeight="1" x14ac:dyDescent="0.3">
      <c r="A5" s="239"/>
      <c r="B5" s="238" t="s">
        <v>181</v>
      </c>
      <c r="C5" s="68"/>
      <c r="D5" s="68"/>
      <c r="E5" s="347"/>
      <c r="F5" s="348"/>
      <c r="G5" s="348"/>
      <c r="H5" s="349"/>
      <c r="I5" s="28" t="s">
        <v>19</v>
      </c>
      <c r="J5" s="29"/>
      <c r="K5" s="29"/>
      <c r="L5" s="29"/>
      <c r="M5" s="29"/>
      <c r="N5" s="29"/>
      <c r="O5" s="29"/>
      <c r="P5" s="29"/>
      <c r="Q5" s="29"/>
      <c r="R5" s="48"/>
    </row>
    <row r="6" spans="1:29" s="4" customFormat="1" ht="18.75" customHeight="1" x14ac:dyDescent="0.3">
      <c r="A6" s="239"/>
      <c r="B6" s="238" t="s">
        <v>182</v>
      </c>
      <c r="C6" s="248">
        <f>+C5+Dec!C6</f>
        <v>0</v>
      </c>
      <c r="D6" s="248">
        <f>+D5+Dec!D6</f>
        <v>0</v>
      </c>
      <c r="E6" s="41"/>
      <c r="F6" s="42"/>
      <c r="G6" s="42"/>
      <c r="H6" s="350"/>
      <c r="I6" s="244"/>
      <c r="J6" s="245"/>
      <c r="K6" s="245"/>
      <c r="L6" s="245"/>
      <c r="M6" s="245"/>
      <c r="N6" s="245"/>
      <c r="O6" s="245"/>
      <c r="P6" s="245"/>
      <c r="Q6" s="245"/>
      <c r="R6" s="246"/>
    </row>
    <row r="7" spans="1:29" s="3" customFormat="1" ht="55.5" customHeight="1" x14ac:dyDescent="0.2">
      <c r="A7" s="37" t="s">
        <v>8</v>
      </c>
      <c r="B7" s="38"/>
      <c r="C7" s="30" t="s">
        <v>41</v>
      </c>
      <c r="D7" s="30" t="s">
        <v>40</v>
      </c>
      <c r="E7" s="13" t="s">
        <v>43</v>
      </c>
      <c r="F7" s="13" t="s">
        <v>42</v>
      </c>
      <c r="G7" s="14" t="s">
        <v>45</v>
      </c>
      <c r="H7" s="14" t="s">
        <v>44</v>
      </c>
      <c r="I7" s="27" t="s">
        <v>38</v>
      </c>
      <c r="J7" s="27" t="s">
        <v>39</v>
      </c>
      <c r="K7" s="15" t="s">
        <v>30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35</v>
      </c>
      <c r="Q7" s="15" t="s">
        <v>36</v>
      </c>
      <c r="R7" s="15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2">
        <f>+Dec!C8</f>
        <v>0</v>
      </c>
      <c r="D8" s="222">
        <f>+Dec!D8</f>
        <v>0</v>
      </c>
      <c r="E8" s="24">
        <f>+E53</f>
        <v>0</v>
      </c>
      <c r="F8" s="24">
        <f>+F53</f>
        <v>0</v>
      </c>
      <c r="G8" s="51">
        <f>+G52</f>
        <v>0</v>
      </c>
      <c r="H8" s="51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35" t="s">
        <v>62</v>
      </c>
      <c r="B9" s="36"/>
      <c r="C9" s="34">
        <f>IFERROR(+C$8/($C8+$D8),0)</f>
        <v>0</v>
      </c>
      <c r="D9" s="33">
        <f>IFERROR(+D$8/($C8+$D8),0)</f>
        <v>0</v>
      </c>
      <c r="E9" s="52"/>
      <c r="F9" s="52"/>
      <c r="G9" s="52"/>
      <c r="H9" s="52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25"/>
      <c r="F10" s="25"/>
      <c r="G10" s="53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62"/>
      <c r="F11" s="262"/>
      <c r="G11" s="262"/>
      <c r="H11" s="262"/>
      <c r="I11" s="263"/>
      <c r="J11" s="262"/>
      <c r="K11" s="262"/>
      <c r="L11" s="262"/>
      <c r="M11" s="262"/>
      <c r="N11" s="262"/>
      <c r="O11" s="262"/>
      <c r="P11" s="262"/>
      <c r="Q11" s="262"/>
      <c r="R11" s="264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+Dec!A13</f>
        <v>Admin/Fiscal</v>
      </c>
      <c r="B13" s="207">
        <f>+Jul!B13</f>
        <v>0</v>
      </c>
      <c r="C13" s="219">
        <f>+Dec!C13</f>
        <v>0</v>
      </c>
      <c r="D13" s="219">
        <f>+Dec!D13</f>
        <v>0</v>
      </c>
      <c r="E13" s="55">
        <f>SUM(G13)+Dec!E13</f>
        <v>0</v>
      </c>
      <c r="F13" s="55">
        <f>SUM(H13)+Dec!F13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+I13+Dec!T13</f>
        <v>0</v>
      </c>
      <c r="U13" s="166">
        <f>+J13+Dec!U13</f>
        <v>0</v>
      </c>
      <c r="V13" s="166">
        <f>+K13+Dec!V13</f>
        <v>0</v>
      </c>
      <c r="W13" s="166">
        <f>+L13+Dec!W13</f>
        <v>0</v>
      </c>
      <c r="X13" s="166">
        <f>+M13+Dec!X13</f>
        <v>0</v>
      </c>
      <c r="Y13" s="166">
        <f>+N13+Dec!Y13</f>
        <v>0</v>
      </c>
      <c r="Z13" s="166">
        <f>+O13+Dec!Z13</f>
        <v>0</v>
      </c>
      <c r="AA13" s="166">
        <f>+P13+Dec!AA13</f>
        <v>0</v>
      </c>
      <c r="AB13" s="166">
        <f>+Q13+Dec!AB13</f>
        <v>0</v>
      </c>
      <c r="AC13" s="166">
        <f>+R13+Dec!AC13</f>
        <v>0</v>
      </c>
    </row>
    <row r="14" spans="1:29" s="133" customFormat="1" ht="16" customHeight="1" x14ac:dyDescent="0.3">
      <c r="A14" s="200" t="str">
        <f>+Dec!A14</f>
        <v>Site/ HDM/MOW Coordinator</v>
      </c>
      <c r="B14" s="207">
        <f>+Jul!B14</f>
        <v>0</v>
      </c>
      <c r="C14" s="219">
        <f>+Dec!C14</f>
        <v>0</v>
      </c>
      <c r="D14" s="219">
        <f>+Dec!D14</f>
        <v>0</v>
      </c>
      <c r="E14" s="55">
        <f>SUM(G14)+Dec!E14</f>
        <v>0</v>
      </c>
      <c r="F14" s="55">
        <f>SUM(H14)+Dec!F14</f>
        <v>0</v>
      </c>
      <c r="G14" s="55">
        <f t="shared" ref="G14:G21" si="1">SUM(I14+K14+M14+O14+Q14)</f>
        <v>0</v>
      </c>
      <c r="H14" s="55">
        <f t="shared" ref="H14:H21" si="2">SUM(J14+L14+N14+P14+R14)</f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+I14+Dec!T14</f>
        <v>0</v>
      </c>
      <c r="U14" s="166">
        <f>+J14+Dec!U14</f>
        <v>0</v>
      </c>
      <c r="V14" s="166">
        <f>+K14+Dec!V14</f>
        <v>0</v>
      </c>
      <c r="W14" s="166">
        <f>+L14+Dec!W14</f>
        <v>0</v>
      </c>
      <c r="X14" s="166">
        <f>+M14+Dec!X14</f>
        <v>0</v>
      </c>
      <c r="Y14" s="166">
        <f>+N14+Dec!Y14</f>
        <v>0</v>
      </c>
      <c r="Z14" s="166">
        <f>+O14+Dec!Z14</f>
        <v>0</v>
      </c>
      <c r="AA14" s="166">
        <f>+P14+Dec!AA14</f>
        <v>0</v>
      </c>
      <c r="AB14" s="166">
        <f>+Q14+Dec!AB14</f>
        <v>0</v>
      </c>
      <c r="AC14" s="166">
        <f>+R14+Dec!AC14</f>
        <v>0</v>
      </c>
    </row>
    <row r="15" spans="1:29" s="133" customFormat="1" ht="16" customHeight="1" x14ac:dyDescent="0.3">
      <c r="A15" s="200" t="str">
        <f>+Dec!A15</f>
        <v>Cook</v>
      </c>
      <c r="B15" s="207">
        <f>+Jul!B15</f>
        <v>0</v>
      </c>
      <c r="C15" s="219">
        <f>+Dec!C15</f>
        <v>0</v>
      </c>
      <c r="D15" s="219">
        <f>+Dec!D15</f>
        <v>0</v>
      </c>
      <c r="E15" s="55">
        <f>SUM(G15)+Dec!E15</f>
        <v>0</v>
      </c>
      <c r="F15" s="55">
        <f>SUM(H15)+Dec!F15</f>
        <v>0</v>
      </c>
      <c r="G15" s="55">
        <f t="shared" si="1"/>
        <v>0</v>
      </c>
      <c r="H15" s="55">
        <f t="shared" si="2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+I15+Dec!T15</f>
        <v>0</v>
      </c>
      <c r="U15" s="166">
        <f>+J15+Dec!U15</f>
        <v>0</v>
      </c>
      <c r="V15" s="166">
        <f>+K15+Dec!V15</f>
        <v>0</v>
      </c>
      <c r="W15" s="166">
        <f>+L15+Dec!W15</f>
        <v>0</v>
      </c>
      <c r="X15" s="166">
        <f>+M15+Dec!X15</f>
        <v>0</v>
      </c>
      <c r="Y15" s="166">
        <f>+N15+Dec!Y15</f>
        <v>0</v>
      </c>
      <c r="Z15" s="166">
        <f>+O15+Dec!Z15</f>
        <v>0</v>
      </c>
      <c r="AA15" s="166">
        <f>+P15+Dec!AA15</f>
        <v>0</v>
      </c>
      <c r="AB15" s="166">
        <f>+Q15+Dec!AB15</f>
        <v>0</v>
      </c>
      <c r="AC15" s="166">
        <f>+R15+Dec!AC15</f>
        <v>0</v>
      </c>
    </row>
    <row r="16" spans="1:29" s="133" customFormat="1" ht="16" customHeight="1" x14ac:dyDescent="0.3">
      <c r="A16" s="200" t="str">
        <f>+Dec!A16</f>
        <v>Staff</v>
      </c>
      <c r="B16" s="207">
        <f>+Jul!B16</f>
        <v>0</v>
      </c>
      <c r="C16" s="219">
        <f>+Dec!C16</f>
        <v>0</v>
      </c>
      <c r="D16" s="219">
        <f>+Dec!D16</f>
        <v>0</v>
      </c>
      <c r="E16" s="55">
        <f>SUM(G16)+Dec!E16</f>
        <v>0</v>
      </c>
      <c r="F16" s="55">
        <f>SUM(H16)+Dec!F16</f>
        <v>0</v>
      </c>
      <c r="G16" s="55">
        <f t="shared" si="1"/>
        <v>0</v>
      </c>
      <c r="H16" s="55">
        <f t="shared" si="2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+I16+Dec!T16</f>
        <v>0</v>
      </c>
      <c r="U16" s="166">
        <f>+J16+Dec!U16</f>
        <v>0</v>
      </c>
      <c r="V16" s="166">
        <f>+K16+Dec!V16</f>
        <v>0</v>
      </c>
      <c r="W16" s="166">
        <f>+L16+Dec!W16</f>
        <v>0</v>
      </c>
      <c r="X16" s="166">
        <f>+M16+Dec!X16</f>
        <v>0</v>
      </c>
      <c r="Y16" s="166">
        <f>+N16+Dec!Y16</f>
        <v>0</v>
      </c>
      <c r="Z16" s="166">
        <f>+O16+Dec!Z16</f>
        <v>0</v>
      </c>
      <c r="AA16" s="166">
        <f>+P16+Dec!AA16</f>
        <v>0</v>
      </c>
      <c r="AB16" s="166">
        <f>+Q16+Dec!AB16</f>
        <v>0</v>
      </c>
      <c r="AC16" s="166">
        <f>+R16+Dec!AC16</f>
        <v>0</v>
      </c>
    </row>
    <row r="17" spans="1:29" s="133" customFormat="1" ht="16" customHeight="1" x14ac:dyDescent="0.3">
      <c r="A17" s="200" t="str">
        <f>+Dec!A17</f>
        <v>Staff</v>
      </c>
      <c r="B17" s="207">
        <f>+Jul!B17</f>
        <v>0</v>
      </c>
      <c r="C17" s="219">
        <f>+Dec!C17</f>
        <v>0</v>
      </c>
      <c r="D17" s="219">
        <f>+Dec!D17</f>
        <v>0</v>
      </c>
      <c r="E17" s="55">
        <f>SUM(G17)+Dec!E17</f>
        <v>0</v>
      </c>
      <c r="F17" s="55">
        <f>SUM(H17)+Dec!F17</f>
        <v>0</v>
      </c>
      <c r="G17" s="55">
        <f t="shared" si="1"/>
        <v>0</v>
      </c>
      <c r="H17" s="55">
        <f t="shared" si="2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+I17+Dec!T17</f>
        <v>0</v>
      </c>
      <c r="U17" s="166">
        <f>+J17+Dec!U17</f>
        <v>0</v>
      </c>
      <c r="V17" s="166">
        <f>+K17+Dec!V17</f>
        <v>0</v>
      </c>
      <c r="W17" s="166">
        <f>+L17+Dec!W17</f>
        <v>0</v>
      </c>
      <c r="X17" s="166">
        <f>+M17+Dec!X17</f>
        <v>0</v>
      </c>
      <c r="Y17" s="166">
        <f>+N17+Dec!Y17</f>
        <v>0</v>
      </c>
      <c r="Z17" s="166">
        <f>+O17+Dec!Z17</f>
        <v>0</v>
      </c>
      <c r="AA17" s="166">
        <f>+P17+Dec!AA17</f>
        <v>0</v>
      </c>
      <c r="AB17" s="166">
        <f>+Q17+Dec!AB17</f>
        <v>0</v>
      </c>
      <c r="AC17" s="166">
        <f>+R17+Dec!AC17</f>
        <v>0</v>
      </c>
    </row>
    <row r="18" spans="1:29" s="133" customFormat="1" ht="16" customHeight="1" x14ac:dyDescent="0.3">
      <c r="A18" s="200" t="s">
        <v>109</v>
      </c>
      <c r="B18" s="207">
        <f>+Jul!B18</f>
        <v>0</v>
      </c>
      <c r="C18" s="219">
        <f>+Dec!C18</f>
        <v>0</v>
      </c>
      <c r="D18" s="219">
        <f>+Dec!D18</f>
        <v>0</v>
      </c>
      <c r="E18" s="55">
        <f>SUM(G18)+Dec!E18</f>
        <v>0</v>
      </c>
      <c r="F18" s="55">
        <f>SUM(H18)+Dec!F18</f>
        <v>0</v>
      </c>
      <c r="G18" s="55">
        <f t="shared" si="1"/>
        <v>0</v>
      </c>
      <c r="H18" s="55">
        <f t="shared" si="2"/>
        <v>0</v>
      </c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+I18+Dec!T18</f>
        <v>0</v>
      </c>
      <c r="U18" s="166">
        <f>+J18+Dec!U18</f>
        <v>0</v>
      </c>
      <c r="V18" s="166">
        <f>+K18+Dec!V18</f>
        <v>0</v>
      </c>
      <c r="W18" s="166">
        <f>+L18+Dec!W18</f>
        <v>0</v>
      </c>
      <c r="X18" s="166">
        <f>+M18+Dec!X18</f>
        <v>0</v>
      </c>
      <c r="Y18" s="166">
        <f>+N18+Dec!Y18</f>
        <v>0</v>
      </c>
      <c r="Z18" s="166">
        <f>+O18+Dec!Z18</f>
        <v>0</v>
      </c>
      <c r="AA18" s="166">
        <f>+P18+Dec!AA18</f>
        <v>0</v>
      </c>
      <c r="AB18" s="166">
        <f>+Q18+Dec!AB18</f>
        <v>0</v>
      </c>
      <c r="AC18" s="166">
        <f>+R18+Dec!AC18</f>
        <v>0</v>
      </c>
    </row>
    <row r="19" spans="1:29" s="133" customFormat="1" ht="16" customHeight="1" x14ac:dyDescent="0.3">
      <c r="A19" s="200" t="s">
        <v>109</v>
      </c>
      <c r="B19" s="207">
        <f>+Jul!B19</f>
        <v>0</v>
      </c>
      <c r="C19" s="219">
        <f>+Dec!C19</f>
        <v>0</v>
      </c>
      <c r="D19" s="219">
        <f>+Dec!D19</f>
        <v>0</v>
      </c>
      <c r="E19" s="55">
        <f>SUM(G19)+Dec!E19</f>
        <v>0</v>
      </c>
      <c r="F19" s="55">
        <f>SUM(H19)+Dec!F19</f>
        <v>0</v>
      </c>
      <c r="G19" s="55">
        <f t="shared" si="1"/>
        <v>0</v>
      </c>
      <c r="H19" s="55">
        <f t="shared" si="2"/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+I19+Dec!T19</f>
        <v>0</v>
      </c>
      <c r="U19" s="166">
        <f>+J19+Dec!U19</f>
        <v>0</v>
      </c>
      <c r="V19" s="166">
        <f>+K19+Dec!V19</f>
        <v>0</v>
      </c>
      <c r="W19" s="166">
        <f>+L19+Dec!W19</f>
        <v>0</v>
      </c>
      <c r="X19" s="166">
        <f>+M19+Dec!X19</f>
        <v>0</v>
      </c>
      <c r="Y19" s="166">
        <f>+N19+Dec!Y19</f>
        <v>0</v>
      </c>
      <c r="Z19" s="166">
        <f>+O19+Dec!Z19</f>
        <v>0</v>
      </c>
      <c r="AA19" s="166">
        <f>+P19+Dec!AA19</f>
        <v>0</v>
      </c>
      <c r="AB19" s="166">
        <f>+Q19+Dec!AB19</f>
        <v>0</v>
      </c>
      <c r="AC19" s="166">
        <f>+R19+Dec!AC19</f>
        <v>0</v>
      </c>
    </row>
    <row r="20" spans="1:29" s="133" customFormat="1" ht="16" customHeight="1" x14ac:dyDescent="0.3">
      <c r="A20" s="200" t="str">
        <f>+Dec!A20</f>
        <v>Volunteers:</v>
      </c>
      <c r="B20" s="207">
        <f>+Jul!B20</f>
        <v>0</v>
      </c>
      <c r="C20" s="219">
        <f>+Dec!C20</f>
        <v>0</v>
      </c>
      <c r="D20" s="219">
        <f>+Dec!D20</f>
        <v>0</v>
      </c>
      <c r="E20" s="55">
        <f>SUM(G20)+Dec!E20</f>
        <v>0</v>
      </c>
      <c r="F20" s="55">
        <f>SUM(H20)+Dec!F20</f>
        <v>0</v>
      </c>
      <c r="G20" s="55">
        <f t="shared" si="1"/>
        <v>0</v>
      </c>
      <c r="H20" s="55">
        <f t="shared" si="2"/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+I20+Dec!T20</f>
        <v>0</v>
      </c>
      <c r="U20" s="166">
        <f>+J20+Dec!U20</f>
        <v>0</v>
      </c>
      <c r="V20" s="166">
        <f>+K20+Dec!V20</f>
        <v>0</v>
      </c>
      <c r="W20" s="166">
        <f>+L20+Dec!W20</f>
        <v>0</v>
      </c>
      <c r="X20" s="166">
        <f>+M20+Dec!X20</f>
        <v>0</v>
      </c>
      <c r="Y20" s="166">
        <f>+N20+Dec!Y20</f>
        <v>0</v>
      </c>
      <c r="Z20" s="166">
        <f>+O20+Dec!Z20</f>
        <v>0</v>
      </c>
      <c r="AA20" s="166">
        <f>+P20+Dec!AA20</f>
        <v>0</v>
      </c>
      <c r="AB20" s="166">
        <f>+Q20+Dec!AB20</f>
        <v>0</v>
      </c>
      <c r="AC20" s="166">
        <f>+R20+Dec!AC20</f>
        <v>0</v>
      </c>
    </row>
    <row r="21" spans="1:29" s="133" customFormat="1" ht="16" customHeight="1" x14ac:dyDescent="0.3">
      <c r="A21" s="200">
        <f>+Dec!A21</f>
        <v>0</v>
      </c>
      <c r="B21" s="207">
        <f>+Jul!B21</f>
        <v>0</v>
      </c>
      <c r="C21" s="219">
        <f>+Dec!C21</f>
        <v>0</v>
      </c>
      <c r="D21" s="219">
        <f>+Dec!D21</f>
        <v>0</v>
      </c>
      <c r="E21" s="55">
        <f>SUM(G21)+Dec!E21</f>
        <v>0</v>
      </c>
      <c r="F21" s="55">
        <f>SUM(H21)+Dec!F21</f>
        <v>0</v>
      </c>
      <c r="G21" s="55">
        <f t="shared" si="1"/>
        <v>0</v>
      </c>
      <c r="H21" s="55">
        <f t="shared" si="2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+I21+Dec!T21</f>
        <v>0</v>
      </c>
      <c r="U21" s="166">
        <f>+J21+Dec!U21</f>
        <v>0</v>
      </c>
      <c r="V21" s="166">
        <f>+K21+Dec!V21</f>
        <v>0</v>
      </c>
      <c r="W21" s="166">
        <f>+L21+Dec!W21</f>
        <v>0</v>
      </c>
      <c r="X21" s="166">
        <f>+M21+Dec!X21</f>
        <v>0</v>
      </c>
      <c r="Y21" s="166">
        <f>+N21+Dec!Y21</f>
        <v>0</v>
      </c>
      <c r="Z21" s="166">
        <f>+O21+Dec!Z21</f>
        <v>0</v>
      </c>
      <c r="AA21" s="166">
        <f>+P21+Dec!AA21</f>
        <v>0</v>
      </c>
      <c r="AB21" s="166">
        <f>+Q21+Dec!AB21</f>
        <v>0</v>
      </c>
      <c r="AC21" s="166">
        <f>+R21+Dec!AC21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3">SUM(C13:C21)</f>
        <v>0</v>
      </c>
      <c r="D22" s="212">
        <f t="shared" si="3"/>
        <v>0</v>
      </c>
      <c r="E22" s="109">
        <f t="shared" si="3"/>
        <v>0</v>
      </c>
      <c r="F22" s="109">
        <f t="shared" si="3"/>
        <v>0</v>
      </c>
      <c r="G22" s="112">
        <f t="shared" si="3"/>
        <v>0</v>
      </c>
      <c r="H22" s="112">
        <f t="shared" si="3"/>
        <v>0</v>
      </c>
      <c r="I22" s="130">
        <f t="shared" ref="I22:R22" si="4">SUM(I13:I21)</f>
        <v>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0</v>
      </c>
      <c r="N22" s="130">
        <f t="shared" si="4"/>
        <v>0</v>
      </c>
      <c r="O22" s="130">
        <f t="shared" si="4"/>
        <v>0</v>
      </c>
      <c r="P22" s="130">
        <f t="shared" si="4"/>
        <v>0</v>
      </c>
      <c r="Q22" s="130">
        <f t="shared" si="4"/>
        <v>0</v>
      </c>
      <c r="R22" s="130">
        <f t="shared" si="4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+Dec!A24</f>
        <v>Travel/Mileage</v>
      </c>
      <c r="B24" s="74"/>
      <c r="C24" s="219">
        <f>+Dec!C24</f>
        <v>0</v>
      </c>
      <c r="D24" s="219">
        <f>+Dec!D24</f>
        <v>0</v>
      </c>
      <c r="E24" s="55">
        <f>SUM(G24)+Dec!E24</f>
        <v>0</v>
      </c>
      <c r="F24" s="55">
        <f>SUM(H24)+Dec!F24</f>
        <v>0</v>
      </c>
      <c r="G24" s="55">
        <f t="shared" ref="G24:H26" si="5">SUM(I24+K24+M24+O24+Q24)</f>
        <v>0</v>
      </c>
      <c r="H24" s="55">
        <f t="shared" si="5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+I24+Dec!T24</f>
        <v>0</v>
      </c>
      <c r="U24" s="166">
        <f>+J24+Dec!U24</f>
        <v>0</v>
      </c>
      <c r="V24" s="166">
        <f>+K24+Dec!V24</f>
        <v>0</v>
      </c>
      <c r="W24" s="166">
        <f>+L24+Dec!W24</f>
        <v>0</v>
      </c>
      <c r="X24" s="166">
        <f>+M24+Dec!X24</f>
        <v>0</v>
      </c>
      <c r="Y24" s="166">
        <f>+N24+Dec!Y24</f>
        <v>0</v>
      </c>
      <c r="Z24" s="166">
        <f>+O24+Dec!Z24</f>
        <v>0</v>
      </c>
      <c r="AA24" s="166">
        <f>+P24+Dec!AA24</f>
        <v>0</v>
      </c>
      <c r="AB24" s="166">
        <f>+Q24+Dec!AB24</f>
        <v>0</v>
      </c>
      <c r="AC24" s="166">
        <f>+R24+Dec!AC24</f>
        <v>0</v>
      </c>
    </row>
    <row r="25" spans="1:29" s="133" customFormat="1" ht="16" customHeight="1" x14ac:dyDescent="0.3">
      <c r="A25" s="200" t="str">
        <f>+Dec!A25</f>
        <v>Training</v>
      </c>
      <c r="B25" s="74"/>
      <c r="C25" s="219">
        <f>+Dec!C25</f>
        <v>0</v>
      </c>
      <c r="D25" s="219">
        <f>+Dec!D25</f>
        <v>0</v>
      </c>
      <c r="E25" s="55">
        <f>SUM(G25)+Dec!E25</f>
        <v>0</v>
      </c>
      <c r="F25" s="55">
        <f>SUM(H25)+Dec!F25</f>
        <v>0</v>
      </c>
      <c r="G25" s="55">
        <f t="shared" si="5"/>
        <v>0</v>
      </c>
      <c r="H25" s="55">
        <f t="shared" si="5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+I25+Dec!T25</f>
        <v>0</v>
      </c>
      <c r="U25" s="166">
        <f>+J25+Dec!U25</f>
        <v>0</v>
      </c>
      <c r="V25" s="166">
        <f>+K25+Dec!V25</f>
        <v>0</v>
      </c>
      <c r="W25" s="166">
        <f>+L25+Dec!W25</f>
        <v>0</v>
      </c>
      <c r="X25" s="166">
        <f>+M25+Dec!X25</f>
        <v>0</v>
      </c>
      <c r="Y25" s="166">
        <f>+N25+Dec!Y25</f>
        <v>0</v>
      </c>
      <c r="Z25" s="166">
        <f>+O25+Dec!Z25</f>
        <v>0</v>
      </c>
      <c r="AA25" s="166">
        <f>+P25+Dec!AA25</f>
        <v>0</v>
      </c>
      <c r="AB25" s="166">
        <f>+Q25+Dec!AB25</f>
        <v>0</v>
      </c>
      <c r="AC25" s="166">
        <f>+R25+Dec!AC25</f>
        <v>0</v>
      </c>
    </row>
    <row r="26" spans="1:29" s="133" customFormat="1" ht="16" customHeight="1" x14ac:dyDescent="0.3">
      <c r="A26" s="200">
        <f>+Dec!A26</f>
        <v>0</v>
      </c>
      <c r="B26" s="74"/>
      <c r="C26" s="219">
        <f>+Dec!C26</f>
        <v>0</v>
      </c>
      <c r="D26" s="219">
        <f>+Dec!D26</f>
        <v>0</v>
      </c>
      <c r="E26" s="55">
        <f>SUM(G26)+Dec!E26</f>
        <v>0</v>
      </c>
      <c r="F26" s="55">
        <f>SUM(H26)+Dec!F26</f>
        <v>0</v>
      </c>
      <c r="G26" s="55">
        <f t="shared" si="5"/>
        <v>0</v>
      </c>
      <c r="H26" s="55">
        <f t="shared" si="5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+I26+Dec!T26</f>
        <v>0</v>
      </c>
      <c r="U26" s="166">
        <f>+J26+Dec!U26</f>
        <v>0</v>
      </c>
      <c r="V26" s="166">
        <f>+K26+Dec!V26</f>
        <v>0</v>
      </c>
      <c r="W26" s="166">
        <f>+L26+Dec!W26</f>
        <v>0</v>
      </c>
      <c r="X26" s="166">
        <f>+M26+Dec!X26</f>
        <v>0</v>
      </c>
      <c r="Y26" s="166">
        <f>+N26+Dec!Y26</f>
        <v>0</v>
      </c>
      <c r="Z26" s="166">
        <f>+O26+Dec!Z26</f>
        <v>0</v>
      </c>
      <c r="AA26" s="166">
        <f>+P26+Dec!AA26</f>
        <v>0</v>
      </c>
      <c r="AB26" s="166">
        <f>+Q26+Dec!AB26</f>
        <v>0</v>
      </c>
      <c r="AC26" s="166">
        <f>+R26+Dec!AC26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6">SUM(C24:C26)</f>
        <v>0</v>
      </c>
      <c r="D27" s="215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86">
        <f t="shared" si="6"/>
        <v>0</v>
      </c>
      <c r="I27" s="130">
        <f t="shared" si="6"/>
        <v>0</v>
      </c>
      <c r="J27" s="130">
        <f t="shared" si="6"/>
        <v>0</v>
      </c>
      <c r="K27" s="130">
        <f t="shared" ref="K27:R27" si="7">SUM(K24:K26)</f>
        <v>0</v>
      </c>
      <c r="L27" s="130">
        <f t="shared" si="7"/>
        <v>0</v>
      </c>
      <c r="M27" s="130">
        <f t="shared" si="7"/>
        <v>0</v>
      </c>
      <c r="N27" s="130">
        <f t="shared" si="7"/>
        <v>0</v>
      </c>
      <c r="O27" s="130">
        <f t="shared" si="7"/>
        <v>0</v>
      </c>
      <c r="P27" s="130">
        <f t="shared" si="7"/>
        <v>0</v>
      </c>
      <c r="Q27" s="130">
        <f t="shared" si="7"/>
        <v>0</v>
      </c>
      <c r="R27" s="130">
        <f t="shared" si="7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+Dec!A29</f>
        <v xml:space="preserve"> Equipment</v>
      </c>
      <c r="B29" s="74"/>
      <c r="C29" s="219">
        <f>+Dec!C29</f>
        <v>0</v>
      </c>
      <c r="D29" s="219">
        <f>+Dec!D29</f>
        <v>0</v>
      </c>
      <c r="E29" s="55">
        <f>SUM(G29)+Dec!E29</f>
        <v>0</v>
      </c>
      <c r="F29" s="55">
        <f>SUM(H29)+Dec!F29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+I29+Dec!T29</f>
        <v>0</v>
      </c>
      <c r="U29" s="166">
        <f>+J29+Dec!U29</f>
        <v>0</v>
      </c>
      <c r="V29" s="166">
        <f>+K29+Dec!V29</f>
        <v>0</v>
      </c>
      <c r="W29" s="166">
        <f>+L29+Dec!W29</f>
        <v>0</v>
      </c>
      <c r="X29" s="166">
        <f>+M29+Dec!X29</f>
        <v>0</v>
      </c>
      <c r="Y29" s="166">
        <f>+N29+Dec!Y29</f>
        <v>0</v>
      </c>
      <c r="Z29" s="166">
        <f>+O29+Dec!Z29</f>
        <v>0</v>
      </c>
      <c r="AA29" s="166">
        <f>+P29+Dec!AA29</f>
        <v>0</v>
      </c>
      <c r="AB29" s="166">
        <f>+Q29+Dec!AB29</f>
        <v>0</v>
      </c>
      <c r="AC29" s="166">
        <f>+R29+Dec!AC29</f>
        <v>0</v>
      </c>
    </row>
    <row r="30" spans="1:29" s="133" customFormat="1" ht="16" customHeight="1" x14ac:dyDescent="0.3">
      <c r="A30" s="200">
        <f>+Dec!A30</f>
        <v>0</v>
      </c>
      <c r="B30" s="74"/>
      <c r="C30" s="219">
        <f>+Dec!C30</f>
        <v>0</v>
      </c>
      <c r="D30" s="219">
        <f>+Dec!D30</f>
        <v>0</v>
      </c>
      <c r="E30" s="55">
        <f>SUM(G30)+Dec!E30</f>
        <v>0</v>
      </c>
      <c r="F30" s="55">
        <f>SUM(H30)+Dec!F30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+I30+Dec!T30</f>
        <v>0</v>
      </c>
      <c r="U30" s="166">
        <f>+J30+Dec!U30</f>
        <v>0</v>
      </c>
      <c r="V30" s="166">
        <f>+K30+Dec!V30</f>
        <v>0</v>
      </c>
      <c r="W30" s="166">
        <f>+L30+Dec!W30</f>
        <v>0</v>
      </c>
      <c r="X30" s="166">
        <f>+M30+Dec!X30</f>
        <v>0</v>
      </c>
      <c r="Y30" s="166">
        <f>+N30+Dec!Y30</f>
        <v>0</v>
      </c>
      <c r="Z30" s="166">
        <f>+O30+Dec!Z30</f>
        <v>0</v>
      </c>
      <c r="AA30" s="166">
        <f>+P30+Dec!AA30</f>
        <v>0</v>
      </c>
      <c r="AB30" s="166">
        <f>+Q30+Dec!AB30</f>
        <v>0</v>
      </c>
      <c r="AC30" s="166">
        <f>+R30+Dec!AC30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8">SUM(C29:C30)</f>
        <v>0</v>
      </c>
      <c r="D31" s="212">
        <f t="shared" si="8"/>
        <v>0</v>
      </c>
      <c r="E31" s="109">
        <f t="shared" si="8"/>
        <v>0</v>
      </c>
      <c r="F31" s="109">
        <f t="shared" si="8"/>
        <v>0</v>
      </c>
      <c r="G31" s="109">
        <f t="shared" si="8"/>
        <v>0</v>
      </c>
      <c r="H31" s="112">
        <f t="shared" si="8"/>
        <v>0</v>
      </c>
      <c r="I31" s="141">
        <f t="shared" si="8"/>
        <v>0</v>
      </c>
      <c r="J31" s="141">
        <f t="shared" si="8"/>
        <v>0</v>
      </c>
      <c r="K31" s="141">
        <f t="shared" ref="K31:R31" si="9">SUM(K29:K30)</f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141">
        <f t="shared" si="9"/>
        <v>0</v>
      </c>
      <c r="Q31" s="141">
        <f t="shared" si="9"/>
        <v>0</v>
      </c>
      <c r="R31" s="141">
        <f t="shared" si="9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+Dec!A33</f>
        <v>Congregate or HDM Meals</v>
      </c>
      <c r="B33" s="74"/>
      <c r="C33" s="219">
        <f>+Dec!C33</f>
        <v>0</v>
      </c>
      <c r="D33" s="219">
        <f>+Dec!D33</f>
        <v>0</v>
      </c>
      <c r="E33" s="55">
        <f>SUM(G33)+Dec!E33</f>
        <v>0</v>
      </c>
      <c r="F33" s="55">
        <f>SUM(H33)+Dec!F33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+I33+Dec!T33</f>
        <v>0</v>
      </c>
      <c r="U33" s="166">
        <f>+J33+Dec!U33</f>
        <v>0</v>
      </c>
      <c r="V33" s="166">
        <f>+K33+Dec!V33</f>
        <v>0</v>
      </c>
      <c r="W33" s="166">
        <f>+L33+Dec!W33</f>
        <v>0</v>
      </c>
      <c r="X33" s="166">
        <f>+M33+Dec!X33</f>
        <v>0</v>
      </c>
      <c r="Y33" s="166">
        <f>+N33+Dec!Y33</f>
        <v>0</v>
      </c>
      <c r="Z33" s="166">
        <f>+O33+Dec!Z33</f>
        <v>0</v>
      </c>
      <c r="AA33" s="166">
        <f>+P33+Dec!AA33</f>
        <v>0</v>
      </c>
      <c r="AB33" s="166">
        <f>+Q33+Dec!AB33</f>
        <v>0</v>
      </c>
      <c r="AC33" s="166">
        <f>+R33+Dec!AC33</f>
        <v>0</v>
      </c>
    </row>
    <row r="34" spans="1:29" s="133" customFormat="1" ht="16" customHeight="1" x14ac:dyDescent="0.3">
      <c r="A34" s="200" t="str">
        <f>+Dec!A34</f>
        <v>Food Share Delivery Cost</v>
      </c>
      <c r="B34" s="74"/>
      <c r="C34" s="219">
        <f>+Dec!C34</f>
        <v>0</v>
      </c>
      <c r="D34" s="219">
        <f>+Dec!D34</f>
        <v>0</v>
      </c>
      <c r="E34" s="55">
        <f>SUM(G34)+Dec!E34</f>
        <v>0</v>
      </c>
      <c r="F34" s="55">
        <f>SUM(H34)+Dec!F34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+I34+Dec!T34</f>
        <v>0</v>
      </c>
      <c r="U34" s="166">
        <f>+J34+Dec!U34</f>
        <v>0</v>
      </c>
      <c r="V34" s="166">
        <f>+K34+Dec!V34</f>
        <v>0</v>
      </c>
      <c r="W34" s="166">
        <f>+L34+Dec!W34</f>
        <v>0</v>
      </c>
      <c r="X34" s="166">
        <f>+M34+Dec!X34</f>
        <v>0</v>
      </c>
      <c r="Y34" s="166">
        <f>+N34+Dec!Y34</f>
        <v>0</v>
      </c>
      <c r="Z34" s="166">
        <f>+O34+Dec!Z34</f>
        <v>0</v>
      </c>
      <c r="AA34" s="166">
        <f>+P34+Dec!AA34</f>
        <v>0</v>
      </c>
      <c r="AB34" s="166">
        <f>+Q34+Dec!AB34</f>
        <v>0</v>
      </c>
      <c r="AC34" s="166">
        <f>+R34+Dec!AC34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10">SUM(C33:C34)</f>
        <v>0</v>
      </c>
      <c r="D35" s="212">
        <f t="shared" si="10"/>
        <v>0</v>
      </c>
      <c r="E35" s="112">
        <f t="shared" si="10"/>
        <v>0</v>
      </c>
      <c r="F35" s="112">
        <f t="shared" si="10"/>
        <v>0</v>
      </c>
      <c r="G35" s="112">
        <f t="shared" si="10"/>
        <v>0</v>
      </c>
      <c r="H35" s="112">
        <f t="shared" si="10"/>
        <v>0</v>
      </c>
      <c r="I35" s="130">
        <f t="shared" si="10"/>
        <v>0</v>
      </c>
      <c r="J35" s="130">
        <f t="shared" si="10"/>
        <v>0</v>
      </c>
      <c r="K35" s="130">
        <f t="shared" ref="K35:R35" si="11">SUM(K33:K34)</f>
        <v>0</v>
      </c>
      <c r="L35" s="130">
        <f t="shared" si="11"/>
        <v>0</v>
      </c>
      <c r="M35" s="130">
        <f t="shared" si="11"/>
        <v>0</v>
      </c>
      <c r="N35" s="130">
        <f t="shared" si="11"/>
        <v>0</v>
      </c>
      <c r="O35" s="130">
        <f t="shared" si="11"/>
        <v>0</v>
      </c>
      <c r="P35" s="130">
        <f t="shared" si="11"/>
        <v>0</v>
      </c>
      <c r="Q35" s="130">
        <f t="shared" si="11"/>
        <v>0</v>
      </c>
      <c r="R35" s="130">
        <f t="shared" si="11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+Dec!A37</f>
        <v xml:space="preserve">Food Cost </v>
      </c>
      <c r="B37" s="74"/>
      <c r="C37" s="219">
        <f>+Dec!C37</f>
        <v>0</v>
      </c>
      <c r="D37" s="219">
        <f>+Dec!D37</f>
        <v>0</v>
      </c>
      <c r="E37" s="55">
        <f>SUM(G37)+Dec!E37</f>
        <v>0</v>
      </c>
      <c r="F37" s="55">
        <f>SUM(H37)+Dec!F37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+I37+Dec!T37</f>
        <v>0</v>
      </c>
      <c r="U37" s="166">
        <f>+J37+Dec!U37</f>
        <v>0</v>
      </c>
      <c r="V37" s="166">
        <f>+K37+Dec!V37</f>
        <v>0</v>
      </c>
      <c r="W37" s="166">
        <f>+L37+Dec!W37</f>
        <v>0</v>
      </c>
      <c r="X37" s="166">
        <f>+M37+Dec!X37</f>
        <v>0</v>
      </c>
      <c r="Y37" s="166">
        <f>+N37+Dec!Y37</f>
        <v>0</v>
      </c>
      <c r="Z37" s="166">
        <f>+O37+Dec!Z37</f>
        <v>0</v>
      </c>
      <c r="AA37" s="166">
        <f>+P37+Dec!AA37</f>
        <v>0</v>
      </c>
      <c r="AB37" s="166">
        <f>+Q37+Dec!AB37</f>
        <v>0</v>
      </c>
      <c r="AC37" s="166">
        <f>+R37+Dec!AC37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2">SUM(E37:E37)</f>
        <v>0</v>
      </c>
      <c r="F38" s="112">
        <f t="shared" si="12"/>
        <v>0</v>
      </c>
      <c r="G38" s="112">
        <f t="shared" si="12"/>
        <v>0</v>
      </c>
      <c r="H38" s="112">
        <f t="shared" si="12"/>
        <v>0</v>
      </c>
      <c r="I38" s="130">
        <f t="shared" si="12"/>
        <v>0</v>
      </c>
      <c r="J38" s="130">
        <f t="shared" si="12"/>
        <v>0</v>
      </c>
      <c r="K38" s="130">
        <f t="shared" ref="K38:R38" si="13">SUM(K37:K37)</f>
        <v>0</v>
      </c>
      <c r="L38" s="130">
        <f t="shared" si="13"/>
        <v>0</v>
      </c>
      <c r="M38" s="130">
        <f t="shared" si="13"/>
        <v>0</v>
      </c>
      <c r="N38" s="130">
        <f t="shared" si="13"/>
        <v>0</v>
      </c>
      <c r="O38" s="130">
        <f t="shared" si="13"/>
        <v>0</v>
      </c>
      <c r="P38" s="130">
        <f t="shared" si="13"/>
        <v>0</v>
      </c>
      <c r="Q38" s="130">
        <f t="shared" si="13"/>
        <v>0</v>
      </c>
      <c r="R38" s="130">
        <f t="shared" si="13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+Dec!A40</f>
        <v>Supplies:Non food(Bags,liners etc)</v>
      </c>
      <c r="B40" s="74"/>
      <c r="C40" s="219">
        <f>+Dec!C40</f>
        <v>0</v>
      </c>
      <c r="D40" s="219">
        <f>+Dec!D40</f>
        <v>0</v>
      </c>
      <c r="E40" s="55">
        <f>SUM(G40)+Dec!E40</f>
        <v>0</v>
      </c>
      <c r="F40" s="55">
        <f>SUM(H40)+Dec!F40</f>
        <v>0</v>
      </c>
      <c r="G40" s="55">
        <f t="shared" ref="G40:G49" si="14">SUM(I40+K40+M40+O40+Q40)</f>
        <v>0</v>
      </c>
      <c r="H40" s="55">
        <f t="shared" ref="H40:H49" si="15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+I40+Dec!T40</f>
        <v>0</v>
      </c>
      <c r="U40" s="166">
        <f>+J40+Dec!U40</f>
        <v>0</v>
      </c>
      <c r="V40" s="166">
        <f>+K40+Dec!V40</f>
        <v>0</v>
      </c>
      <c r="W40" s="166">
        <f>+L40+Dec!W40</f>
        <v>0</v>
      </c>
      <c r="X40" s="166">
        <f>+M40+Dec!X40</f>
        <v>0</v>
      </c>
      <c r="Y40" s="166">
        <f>+N40+Dec!Y40</f>
        <v>0</v>
      </c>
      <c r="Z40" s="166">
        <f>+O40+Dec!Z40</f>
        <v>0</v>
      </c>
      <c r="AA40" s="166">
        <f>+P40+Dec!AA40</f>
        <v>0</v>
      </c>
      <c r="AB40" s="166">
        <f>+Q40+Dec!AB40</f>
        <v>0</v>
      </c>
      <c r="AC40" s="166">
        <f>+R40+Dec!AC40</f>
        <v>0</v>
      </c>
    </row>
    <row r="41" spans="1:29" s="133" customFormat="1" ht="16" customHeight="1" x14ac:dyDescent="0.3">
      <c r="A41" s="200" t="str">
        <f>+Dec!A41</f>
        <v>Health permit</v>
      </c>
      <c r="B41" s="74"/>
      <c r="C41" s="219">
        <f>+Dec!C41</f>
        <v>0</v>
      </c>
      <c r="D41" s="219">
        <f>+Dec!D41</f>
        <v>0</v>
      </c>
      <c r="E41" s="55">
        <f>SUM(G41)+Dec!E41</f>
        <v>0</v>
      </c>
      <c r="F41" s="55">
        <f>SUM(H41)+Dec!F41</f>
        <v>0</v>
      </c>
      <c r="G41" s="55">
        <f t="shared" si="14"/>
        <v>0</v>
      </c>
      <c r="H41" s="55">
        <f t="shared" si="15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+I41+Dec!T41</f>
        <v>0</v>
      </c>
      <c r="U41" s="166">
        <f>+J41+Dec!U41</f>
        <v>0</v>
      </c>
      <c r="V41" s="166">
        <f>+K41+Dec!V41</f>
        <v>0</v>
      </c>
      <c r="W41" s="166">
        <f>+L41+Dec!W41</f>
        <v>0</v>
      </c>
      <c r="X41" s="166">
        <f>+M41+Dec!X41</f>
        <v>0</v>
      </c>
      <c r="Y41" s="166">
        <f>+N41+Dec!Y41</f>
        <v>0</v>
      </c>
      <c r="Z41" s="166">
        <f>+O41+Dec!Z41</f>
        <v>0</v>
      </c>
      <c r="AA41" s="166">
        <f>+P41+Dec!AA41</f>
        <v>0</v>
      </c>
      <c r="AB41" s="166">
        <f>+Q41+Dec!AB41</f>
        <v>0</v>
      </c>
      <c r="AC41" s="166">
        <f>+R41+Dec!AC41</f>
        <v>0</v>
      </c>
    </row>
    <row r="42" spans="1:29" s="133" customFormat="1" ht="16" customHeight="1" x14ac:dyDescent="0.3">
      <c r="A42" s="200" t="str">
        <f>+Dec!A42</f>
        <v>Rent</v>
      </c>
      <c r="B42" s="74"/>
      <c r="C42" s="219">
        <f>+Dec!C42</f>
        <v>0</v>
      </c>
      <c r="D42" s="219">
        <f>+Dec!D42</f>
        <v>0</v>
      </c>
      <c r="E42" s="55">
        <f>SUM(G42)+Dec!E42</f>
        <v>0</v>
      </c>
      <c r="F42" s="55">
        <f>SUM(H42)+Dec!F42</f>
        <v>0</v>
      </c>
      <c r="G42" s="55">
        <f t="shared" si="14"/>
        <v>0</v>
      </c>
      <c r="H42" s="55">
        <f t="shared" si="1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+I42+Dec!T42</f>
        <v>0</v>
      </c>
      <c r="U42" s="166">
        <f>+J42+Dec!U42</f>
        <v>0</v>
      </c>
      <c r="V42" s="166">
        <f>+K42+Dec!V42</f>
        <v>0</v>
      </c>
      <c r="W42" s="166">
        <f>+L42+Dec!W42</f>
        <v>0</v>
      </c>
      <c r="X42" s="166">
        <f>+M42+Dec!X42</f>
        <v>0</v>
      </c>
      <c r="Y42" s="166">
        <f>+N42+Dec!Y42</f>
        <v>0</v>
      </c>
      <c r="Z42" s="166">
        <f>+O42+Dec!Z42</f>
        <v>0</v>
      </c>
      <c r="AA42" s="166">
        <f>+P42+Dec!AA42</f>
        <v>0</v>
      </c>
      <c r="AB42" s="166">
        <f>+Q42+Dec!AB42</f>
        <v>0</v>
      </c>
      <c r="AC42" s="166">
        <f>+R42+Dec!AC42</f>
        <v>0</v>
      </c>
    </row>
    <row r="43" spans="1:29" s="133" customFormat="1" ht="16" customHeight="1" x14ac:dyDescent="0.3">
      <c r="A43" s="200" t="str">
        <f>+Dec!A43</f>
        <v>Program Publicity</v>
      </c>
      <c r="B43" s="74"/>
      <c r="C43" s="219">
        <f>+Dec!C43</f>
        <v>0</v>
      </c>
      <c r="D43" s="219">
        <f>+Dec!D43</f>
        <v>0</v>
      </c>
      <c r="E43" s="55">
        <f>SUM(G43)+Dec!E43</f>
        <v>0</v>
      </c>
      <c r="F43" s="55">
        <f>SUM(H43)+Dec!F43</f>
        <v>0</v>
      </c>
      <c r="G43" s="55">
        <f t="shared" si="14"/>
        <v>0</v>
      </c>
      <c r="H43" s="55">
        <f t="shared" si="1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+I43+Dec!T43</f>
        <v>0</v>
      </c>
      <c r="U43" s="166">
        <f>+J43+Dec!U43</f>
        <v>0</v>
      </c>
      <c r="V43" s="166">
        <f>+K43+Dec!V43</f>
        <v>0</v>
      </c>
      <c r="W43" s="166">
        <f>+L43+Dec!W43</f>
        <v>0</v>
      </c>
      <c r="X43" s="166">
        <f>+M43+Dec!X43</f>
        <v>0</v>
      </c>
      <c r="Y43" s="166">
        <f>+N43+Dec!Y43</f>
        <v>0</v>
      </c>
      <c r="Z43" s="166">
        <f>+O43+Dec!Z43</f>
        <v>0</v>
      </c>
      <c r="AA43" s="166">
        <f>+P43+Dec!AA43</f>
        <v>0</v>
      </c>
      <c r="AB43" s="166">
        <f>+Q43+Dec!AB43</f>
        <v>0</v>
      </c>
      <c r="AC43" s="166">
        <f>+R43+Dec!AC43</f>
        <v>0</v>
      </c>
    </row>
    <row r="44" spans="1:29" s="133" customFormat="1" ht="16" customHeight="1" x14ac:dyDescent="0.3">
      <c r="A44" s="200" t="str">
        <f>+Dec!A44</f>
        <v>Other</v>
      </c>
      <c r="B44" s="74"/>
      <c r="C44" s="219">
        <f>+Dec!C44</f>
        <v>0</v>
      </c>
      <c r="D44" s="219">
        <f>+Dec!D44</f>
        <v>0</v>
      </c>
      <c r="E44" s="55">
        <f>SUM(G44)+Dec!E44</f>
        <v>0</v>
      </c>
      <c r="F44" s="55">
        <f>SUM(H44)+Dec!F44</f>
        <v>0</v>
      </c>
      <c r="G44" s="55">
        <f t="shared" ref="G44:H46" si="16">SUM(I44+K44+M44+O44+Q44)</f>
        <v>0</v>
      </c>
      <c r="H44" s="55">
        <f t="shared" si="16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+I44+Dec!T44</f>
        <v>0</v>
      </c>
      <c r="U44" s="166">
        <f>+J44+Dec!U44</f>
        <v>0</v>
      </c>
      <c r="V44" s="166">
        <f>+K44+Dec!V44</f>
        <v>0</v>
      </c>
      <c r="W44" s="166">
        <f>+L44+Dec!W44</f>
        <v>0</v>
      </c>
      <c r="X44" s="166">
        <f>+M44+Dec!X44</f>
        <v>0</v>
      </c>
      <c r="Y44" s="166">
        <f>+N44+Dec!Y44</f>
        <v>0</v>
      </c>
      <c r="Z44" s="166">
        <f>+O44+Dec!Z44</f>
        <v>0</v>
      </c>
      <c r="AA44" s="166">
        <f>+P44+Dec!AA44</f>
        <v>0</v>
      </c>
      <c r="AB44" s="166">
        <f>+Q44+Dec!AB44</f>
        <v>0</v>
      </c>
      <c r="AC44" s="166">
        <f>+R44+Dec!AC44</f>
        <v>0</v>
      </c>
    </row>
    <row r="45" spans="1:29" s="133" customFormat="1" ht="16" customHeight="1" x14ac:dyDescent="0.3">
      <c r="A45" s="200" t="str">
        <f>+Dec!A45</f>
        <v>Other</v>
      </c>
      <c r="B45" s="74"/>
      <c r="C45" s="219">
        <f>+Dec!C45</f>
        <v>0</v>
      </c>
      <c r="D45" s="219">
        <f>+Dec!D45</f>
        <v>0</v>
      </c>
      <c r="E45" s="55">
        <f>SUM(G45)+Dec!E45</f>
        <v>0</v>
      </c>
      <c r="F45" s="55">
        <f>SUM(H45)+Dec!F45</f>
        <v>0</v>
      </c>
      <c r="G45" s="55">
        <f t="shared" si="16"/>
        <v>0</v>
      </c>
      <c r="H45" s="55">
        <f t="shared" si="16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+I45+Dec!T45</f>
        <v>0</v>
      </c>
      <c r="U45" s="166">
        <f>+J45+Dec!U45</f>
        <v>0</v>
      </c>
      <c r="V45" s="166">
        <f>+K45+Dec!V45</f>
        <v>0</v>
      </c>
      <c r="W45" s="166">
        <f>+L45+Dec!W45</f>
        <v>0</v>
      </c>
      <c r="X45" s="166">
        <f>+M45+Dec!X45</f>
        <v>0</v>
      </c>
      <c r="Y45" s="166">
        <f>+N45+Dec!Y45</f>
        <v>0</v>
      </c>
      <c r="Z45" s="166">
        <f>+O45+Dec!Z45</f>
        <v>0</v>
      </c>
      <c r="AA45" s="166">
        <f>+P45+Dec!AA45</f>
        <v>0</v>
      </c>
      <c r="AB45" s="166">
        <f>+Q45+Dec!AB45</f>
        <v>0</v>
      </c>
      <c r="AC45" s="166">
        <f>+R45+Dec!AC45</f>
        <v>0</v>
      </c>
    </row>
    <row r="46" spans="1:29" s="133" customFormat="1" ht="16" customHeight="1" x14ac:dyDescent="0.3">
      <c r="A46" s="200" t="str">
        <f>+Dec!A46</f>
        <v>Indirect Costs (no more than 10% of grant funds)</v>
      </c>
      <c r="B46" s="74"/>
      <c r="C46" s="219">
        <f>+Dec!C46</f>
        <v>0</v>
      </c>
      <c r="D46" s="219">
        <f>+Dec!D46</f>
        <v>0</v>
      </c>
      <c r="E46" s="55">
        <f>SUM(G46)+Dec!E46</f>
        <v>0</v>
      </c>
      <c r="F46" s="55">
        <f>SUM(H46)+Dec!F46</f>
        <v>0</v>
      </c>
      <c r="G46" s="55">
        <f t="shared" si="16"/>
        <v>0</v>
      </c>
      <c r="H46" s="55">
        <f t="shared" si="16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+I46+Dec!T46</f>
        <v>0</v>
      </c>
      <c r="U46" s="166">
        <f>+J46+Dec!U46</f>
        <v>0</v>
      </c>
      <c r="V46" s="166">
        <f>+K46+Dec!V46</f>
        <v>0</v>
      </c>
      <c r="W46" s="166">
        <f>+L46+Dec!W46</f>
        <v>0</v>
      </c>
      <c r="X46" s="166">
        <f>+M46+Dec!X46</f>
        <v>0</v>
      </c>
      <c r="Y46" s="166">
        <f>+N46+Dec!Y46</f>
        <v>0</v>
      </c>
      <c r="Z46" s="166">
        <f>+O46+Dec!Z46</f>
        <v>0</v>
      </c>
      <c r="AA46" s="166">
        <f>+P46+Dec!AA46</f>
        <v>0</v>
      </c>
      <c r="AB46" s="166">
        <f>+Q46+Dec!AB46</f>
        <v>0</v>
      </c>
      <c r="AC46" s="166">
        <f>+R46+Dec!AC46</f>
        <v>0</v>
      </c>
    </row>
    <row r="47" spans="1:29" s="133" customFormat="1" ht="16" customHeight="1" x14ac:dyDescent="0.3">
      <c r="A47" s="200"/>
      <c r="B47" s="7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+I47+Dec!T47</f>
        <v>0</v>
      </c>
      <c r="U47" s="166">
        <f>+J47+Dec!U47</f>
        <v>0</v>
      </c>
      <c r="V47" s="166">
        <f>+K47+Dec!V47</f>
        <v>0</v>
      </c>
      <c r="W47" s="166">
        <f>+L47+Dec!W47</f>
        <v>0</v>
      </c>
      <c r="X47" s="166">
        <f>+M47+Dec!X47</f>
        <v>0</v>
      </c>
      <c r="Y47" s="166">
        <f>+N47+Dec!Y47</f>
        <v>0</v>
      </c>
      <c r="Z47" s="166">
        <f>+O47+Dec!Z47</f>
        <v>0</v>
      </c>
      <c r="AA47" s="166">
        <f>+P47+Dec!AA47</f>
        <v>0</v>
      </c>
      <c r="AB47" s="166">
        <f>+Q47+Dec!AB47</f>
        <v>0</v>
      </c>
      <c r="AC47" s="166">
        <f>+R47+Dec!AC47</f>
        <v>0</v>
      </c>
    </row>
    <row r="48" spans="1:29" s="133" customFormat="1" ht="16" customHeight="1" x14ac:dyDescent="0.3">
      <c r="A48" s="200"/>
      <c r="B48" s="7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+I48+Dec!T48</f>
        <v>0</v>
      </c>
      <c r="U48" s="166">
        <f>+J48+Dec!U48</f>
        <v>0</v>
      </c>
      <c r="V48" s="166">
        <f>+K48+Dec!V48</f>
        <v>0</v>
      </c>
      <c r="W48" s="166">
        <f>+L48+Dec!W48</f>
        <v>0</v>
      </c>
      <c r="X48" s="166">
        <f>+M48+Dec!X48</f>
        <v>0</v>
      </c>
      <c r="Y48" s="166">
        <f>+N48+Dec!Y48</f>
        <v>0</v>
      </c>
      <c r="Z48" s="166">
        <f>+O48+Dec!Z48</f>
        <v>0</v>
      </c>
      <c r="AA48" s="166">
        <f>+P48+Dec!AA48</f>
        <v>0</v>
      </c>
      <c r="AB48" s="166">
        <f>+Q48+Dec!AB48</f>
        <v>0</v>
      </c>
      <c r="AC48" s="166">
        <f>+R48+Dec!AC48</f>
        <v>0</v>
      </c>
    </row>
    <row r="49" spans="1:29" s="133" customFormat="1" ht="16" customHeight="1" x14ac:dyDescent="0.3">
      <c r="A49" s="200">
        <f>+Dec!A49</f>
        <v>0</v>
      </c>
      <c r="B49" s="74" t="s">
        <v>110</v>
      </c>
      <c r="C49" s="219">
        <f>+Dec!C49</f>
        <v>0</v>
      </c>
      <c r="D49" s="219">
        <f>+Dec!D49</f>
        <v>0</v>
      </c>
      <c r="E49" s="55">
        <f>SUM(G49)+Dec!E49</f>
        <v>0</v>
      </c>
      <c r="F49" s="55">
        <f>SUM(H49)+Dec!F49</f>
        <v>0</v>
      </c>
      <c r="G49" s="55">
        <f t="shared" si="14"/>
        <v>0</v>
      </c>
      <c r="H49" s="55">
        <f t="shared" si="15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+I49+Dec!T49</f>
        <v>0</v>
      </c>
      <c r="U49" s="166">
        <f>+J49+Dec!U49</f>
        <v>0</v>
      </c>
      <c r="V49" s="166">
        <f>+K49+Dec!V49</f>
        <v>0</v>
      </c>
      <c r="W49" s="166">
        <f>+L49+Dec!W49</f>
        <v>0</v>
      </c>
      <c r="X49" s="166">
        <f>+M49+Dec!X49</f>
        <v>0</v>
      </c>
      <c r="Y49" s="166">
        <f>+N49+Dec!Y49</f>
        <v>0</v>
      </c>
      <c r="Z49" s="166">
        <f>+O49+Dec!Z49</f>
        <v>0</v>
      </c>
      <c r="AA49" s="166">
        <f>+P49+Dec!AA49</f>
        <v>0</v>
      </c>
      <c r="AB49" s="166">
        <f>+Q49+Dec!AB49</f>
        <v>0</v>
      </c>
      <c r="AC49" s="166">
        <f>+R49+Dec!AC49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7">SUM(C40:C49)</f>
        <v>0</v>
      </c>
      <c r="D50" s="217">
        <f t="shared" si="17"/>
        <v>0</v>
      </c>
      <c r="E50" s="113">
        <f t="shared" si="17"/>
        <v>0</v>
      </c>
      <c r="F50" s="113">
        <f t="shared" si="17"/>
        <v>0</v>
      </c>
      <c r="G50" s="122">
        <f t="shared" si="17"/>
        <v>0</v>
      </c>
      <c r="H50" s="122">
        <f t="shared" si="17"/>
        <v>0</v>
      </c>
      <c r="I50" s="95">
        <f t="shared" si="17"/>
        <v>0</v>
      </c>
      <c r="J50" s="95">
        <f t="shared" si="17"/>
        <v>0</v>
      </c>
      <c r="K50" s="95">
        <f t="shared" si="17"/>
        <v>0</v>
      </c>
      <c r="L50" s="95">
        <f t="shared" si="17"/>
        <v>0</v>
      </c>
      <c r="M50" s="95">
        <f t="shared" si="17"/>
        <v>0</v>
      </c>
      <c r="N50" s="95">
        <f t="shared" si="17"/>
        <v>0</v>
      </c>
      <c r="O50" s="95">
        <f t="shared" si="17"/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8">SUM(G50,G38,G35,G31,G27,G22)</f>
        <v>0</v>
      </c>
      <c r="H52" s="127">
        <f t="shared" si="18"/>
        <v>0</v>
      </c>
      <c r="I52" s="99">
        <f t="shared" si="18"/>
        <v>0</v>
      </c>
      <c r="J52" s="99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99">
        <f t="shared" si="18"/>
        <v>0</v>
      </c>
      <c r="O52" s="99">
        <f t="shared" si="18"/>
        <v>0</v>
      </c>
      <c r="P52" s="99">
        <f t="shared" si="18"/>
        <v>0</v>
      </c>
      <c r="Q52" s="99">
        <f t="shared" si="18"/>
        <v>0</v>
      </c>
      <c r="R52" s="99">
        <f t="shared" si="18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+I52+Dec!I53</f>
        <v>0</v>
      </c>
      <c r="J53" s="130">
        <f>+J52+Dec!J53</f>
        <v>0</v>
      </c>
      <c r="K53" s="130">
        <f>+K52+Dec!K53</f>
        <v>0</v>
      </c>
      <c r="L53" s="130">
        <f>+L52+Dec!L53</f>
        <v>0</v>
      </c>
      <c r="M53" s="130">
        <f>+M52+Dec!M53</f>
        <v>0</v>
      </c>
      <c r="N53" s="130">
        <f>+N52+Dec!N53</f>
        <v>0</v>
      </c>
      <c r="O53" s="130">
        <f>+O52+Dec!O53</f>
        <v>0</v>
      </c>
      <c r="P53" s="130">
        <f>+P52+Dec!P53</f>
        <v>0</v>
      </c>
      <c r="Q53" s="130">
        <f>+Q52+Dec!Q53</f>
        <v>0</v>
      </c>
      <c r="R53" s="130">
        <f>+R52+Dec!R53</f>
        <v>0</v>
      </c>
      <c r="T53" s="166">
        <f>SUM(T13:T52)</f>
        <v>0</v>
      </c>
      <c r="U53" s="166">
        <f t="shared" ref="U53:AC53" si="19">SUM(U13:U52)</f>
        <v>0</v>
      </c>
      <c r="V53" s="166">
        <f t="shared" si="19"/>
        <v>0</v>
      </c>
      <c r="W53" s="166">
        <f t="shared" si="19"/>
        <v>0</v>
      </c>
      <c r="X53" s="166">
        <f t="shared" si="19"/>
        <v>0</v>
      </c>
      <c r="Y53" s="166">
        <f t="shared" si="19"/>
        <v>0</v>
      </c>
      <c r="Z53" s="166">
        <f t="shared" si="19"/>
        <v>0</v>
      </c>
      <c r="AA53" s="166">
        <f t="shared" si="19"/>
        <v>0</v>
      </c>
      <c r="AB53" s="166">
        <f t="shared" si="19"/>
        <v>0</v>
      </c>
      <c r="AC53" s="166">
        <f t="shared" si="19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ht="11.25" customHeight="1" thickBot="1" x14ac:dyDescent="0.35">
      <c r="A58" s="738" t="s">
        <v>24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33" customFormat="1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s="133" customFormat="1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s="133" customFormat="1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s="133" customFormat="1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s="13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13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13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13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+Dec!I67+Jan!I66</f>
        <v>0</v>
      </c>
      <c r="J67" s="162">
        <f>+Dec!J67+Jan!J66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I56:R57 C56:E57 A23:B23 B3:D3 C2:D2 C22:D23 A38:D39 A50:D50 A27:D28 A31:D32 A35:D36 E1:G6" name="Range1"/>
    <protectedRange sqref="G54:H54" name="Range1_5"/>
    <protectedRange sqref="F56:H57" name="Range1_6"/>
    <protectedRange sqref="G53:H53" name="Range1_9"/>
    <protectedRange sqref="G8:H8" name="Range1_7"/>
    <protectedRange sqref="I51:R51 K30:R30 K34:R34 R24 K26:R26 R13:R16 R29 K17:R18 K20:R21 K19:M19 O19:R19" name="Range1_8"/>
    <protectedRange sqref="I17:J21 I26:J26 I30:J30 I34:J34 R25 R33 R37 I44:R49 R40:R43" name="Range1_1"/>
    <protectedRange sqref="A22:B22" name="Range1_14"/>
    <protectedRange sqref="C5:D5" name="Range1_16"/>
    <protectedRange sqref="C6:D6" name="Range1_12_2"/>
    <protectedRange sqref="I13:Q13" name="Range1_11_1"/>
    <protectedRange sqref="I14:Q14" name="Range1_11_2"/>
    <protectedRange sqref="I15:Q15" name="Range1_11_3"/>
    <protectedRange sqref="I16:Q16" name="Range1_11_4"/>
    <protectedRange sqref="I24:Q24" name="Range1_11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_1"/>
    <protectedRange sqref="I66:J66" name="Range1_12_1"/>
    <protectedRange sqref="B60:D63 L60:M63" name="Range6"/>
    <protectedRange sqref="I67:J67" name="Range1_10_3"/>
  </protectedRanges>
  <mergeCells count="47">
    <mergeCell ref="M2:N2"/>
    <mergeCell ref="J2:K2"/>
    <mergeCell ref="J1:K1"/>
    <mergeCell ref="M1:N1"/>
    <mergeCell ref="A59:R59"/>
    <mergeCell ref="J3:N3"/>
    <mergeCell ref="B1:D1"/>
    <mergeCell ref="I55:L55"/>
    <mergeCell ref="I9:R9"/>
    <mergeCell ref="A8:B8"/>
    <mergeCell ref="C10:D10"/>
    <mergeCell ref="A27:B27"/>
    <mergeCell ref="A35:B35"/>
    <mergeCell ref="A31:B31"/>
    <mergeCell ref="A22:B22"/>
    <mergeCell ref="I57:L57"/>
    <mergeCell ref="B60:D61"/>
    <mergeCell ref="N57:R57"/>
    <mergeCell ref="G62:J63"/>
    <mergeCell ref="R66:R67"/>
    <mergeCell ref="M65:N65"/>
    <mergeCell ref="O65:P65"/>
    <mergeCell ref="O60:R61"/>
    <mergeCell ref="O62:R63"/>
    <mergeCell ref="L60:M61"/>
    <mergeCell ref="L62:M63"/>
    <mergeCell ref="O66:Q67"/>
    <mergeCell ref="G67:H67"/>
    <mergeCell ref="G66:H66"/>
    <mergeCell ref="G65:H65"/>
    <mergeCell ref="G60:J61"/>
    <mergeCell ref="B62:D63"/>
    <mergeCell ref="A66:D67"/>
    <mergeCell ref="E66:F67"/>
    <mergeCell ref="F1:G1"/>
    <mergeCell ref="O2:Q2"/>
    <mergeCell ref="A65:B65"/>
    <mergeCell ref="A50:B50"/>
    <mergeCell ref="A38:B38"/>
    <mergeCell ref="A54:B54"/>
    <mergeCell ref="A58:R58"/>
    <mergeCell ref="A57:B57"/>
    <mergeCell ref="N55:R55"/>
    <mergeCell ref="I56:L56"/>
    <mergeCell ref="N56:R56"/>
    <mergeCell ref="A53:B53"/>
    <mergeCell ref="A55:B55"/>
  </mergeCells>
  <phoneticPr fontId="0" type="noConversion"/>
  <pageMargins left="0.25" right="0.25" top="0.5" bottom="0.32" header="0.17" footer="0.17"/>
  <pageSetup scale="47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indexed="43"/>
    <pageSetUpPr fitToPage="1"/>
  </sheetPr>
  <dimension ref="A1:AC69"/>
  <sheetViews>
    <sheetView showGridLines="0" zoomScale="80" zoomScaleNormal="80" zoomScaleSheetLayoutView="7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8.84375" defaultRowHeight="16" customHeight="1" x14ac:dyDescent="0.25"/>
  <cols>
    <col min="1" max="1" width="21" style="1" customWidth="1"/>
    <col min="2" max="2" width="12.4609375" style="1" customWidth="1"/>
    <col min="3" max="4" width="9.765625" style="1" customWidth="1"/>
    <col min="5" max="5" width="13.3046875" style="1" customWidth="1"/>
    <col min="6" max="6" width="13.3046875" style="10" customWidth="1"/>
    <col min="7" max="7" width="12.4609375" style="10" customWidth="1"/>
    <col min="8" max="8" width="12.765625" style="10" customWidth="1"/>
    <col min="9" max="11" width="10.4609375" style="12" customWidth="1"/>
    <col min="12" max="12" width="11.84375" style="10" customWidth="1"/>
    <col min="13" max="13" width="12" style="10" customWidth="1"/>
    <col min="14" max="17" width="10.23046875" style="10" customWidth="1"/>
    <col min="18" max="18" width="11.69140625" style="10" customWidth="1"/>
    <col min="19" max="16384" width="8.84375" style="1"/>
  </cols>
  <sheetData>
    <row r="1" spans="1:29" s="204" customFormat="1" ht="19.5" customHeight="1" x14ac:dyDescent="0.45">
      <c r="A1" s="357" t="str">
        <f>+Jan!A1</f>
        <v xml:space="preserve">Contractor Name: </v>
      </c>
      <c r="B1" s="752">
        <f>+Jan!B1</f>
        <v>0</v>
      </c>
      <c r="C1" s="752"/>
      <c r="D1" s="753"/>
      <c r="E1" s="375" t="s">
        <v>23</v>
      </c>
      <c r="F1" s="667">
        <f>+Jan!F1+31</f>
        <v>44959</v>
      </c>
      <c r="G1" s="667"/>
      <c r="H1" s="373"/>
      <c r="I1" s="357" t="s">
        <v>245</v>
      </c>
      <c r="J1" s="660" t="str">
        <f>Budget!W8</f>
        <v>3500FY23-</v>
      </c>
      <c r="K1" s="660"/>
      <c r="L1" s="169"/>
      <c r="M1" s="663" t="s">
        <v>64</v>
      </c>
      <c r="N1" s="664"/>
      <c r="O1" s="79" t="s">
        <v>73</v>
      </c>
      <c r="P1" s="301">
        <f>+Budget!Z38</f>
        <v>0</v>
      </c>
      <c r="Q1" s="40" t="s">
        <v>74</v>
      </c>
      <c r="R1" s="227">
        <f>+Budget!AA38</f>
        <v>0</v>
      </c>
    </row>
    <row r="2" spans="1:29" s="204" customFormat="1" ht="18" customHeight="1" thickBot="1" x14ac:dyDescent="0.45">
      <c r="A2" s="357" t="str">
        <f>+Jan!A2</f>
        <v xml:space="preserve">Project Name: </v>
      </c>
      <c r="B2" s="364" t="str">
        <f>+Budget!B1</f>
        <v>VCAAA Senior Nutrition Program</v>
      </c>
      <c r="C2" s="356"/>
      <c r="D2" s="369"/>
      <c r="E2" s="340"/>
      <c r="F2" s="341"/>
      <c r="G2" s="341"/>
      <c r="H2" s="342"/>
      <c r="I2" s="358" t="s">
        <v>246</v>
      </c>
      <c r="J2" s="660">
        <f>Budget!AA6</f>
        <v>0</v>
      </c>
      <c r="K2" s="661"/>
      <c r="L2" s="358" t="str">
        <f>+Jan!L2</f>
        <v xml:space="preserve">Phone:  </v>
      </c>
      <c r="M2" s="660">
        <f>Budget!AA7</f>
        <v>0</v>
      </c>
      <c r="N2" s="661"/>
      <c r="O2" s="750" t="s">
        <v>77</v>
      </c>
      <c r="P2" s="751"/>
      <c r="Q2" s="751"/>
      <c r="R2" s="232">
        <f>+P1+R1</f>
        <v>0</v>
      </c>
    </row>
    <row r="3" spans="1:29" s="204" customFormat="1" ht="18" customHeight="1" thickTop="1" x14ac:dyDescent="0.4">
      <c r="A3" s="76"/>
      <c r="B3" s="77"/>
      <c r="C3" s="77"/>
      <c r="D3" s="77"/>
      <c r="E3" s="240"/>
      <c r="F3" s="240"/>
      <c r="G3" s="240"/>
      <c r="H3" s="343"/>
      <c r="I3" s="359" t="s">
        <v>22</v>
      </c>
      <c r="J3" s="672">
        <f>Budget!AA8</f>
        <v>0</v>
      </c>
      <c r="K3" s="672"/>
      <c r="L3" s="672"/>
      <c r="M3" s="672"/>
      <c r="N3" s="673"/>
      <c r="O3" s="182"/>
      <c r="P3" s="182"/>
      <c r="Q3" s="182"/>
      <c r="R3" s="273"/>
    </row>
    <row r="4" spans="1:29" s="204" customFormat="1" ht="18" customHeight="1" x14ac:dyDescent="0.3">
      <c r="A4" s="239" t="s">
        <v>180</v>
      </c>
      <c r="B4" s="247"/>
      <c r="C4" s="236" t="s">
        <v>46</v>
      </c>
      <c r="D4" s="237" t="s">
        <v>47</v>
      </c>
      <c r="E4" s="280"/>
      <c r="F4" s="240"/>
      <c r="G4" s="240"/>
      <c r="H4" s="240"/>
      <c r="I4" s="84"/>
      <c r="J4" s="84"/>
      <c r="K4" s="84"/>
      <c r="L4" s="84"/>
      <c r="M4" s="84"/>
      <c r="N4" s="84"/>
      <c r="O4" s="61"/>
      <c r="P4" s="61"/>
      <c r="Q4" s="61"/>
      <c r="R4" s="66"/>
    </row>
    <row r="5" spans="1:29" s="205" customFormat="1" ht="18.75" customHeight="1" x14ac:dyDescent="0.3">
      <c r="A5" s="239"/>
      <c r="B5" s="238" t="s">
        <v>181</v>
      </c>
      <c r="C5" s="68"/>
      <c r="D5" s="68"/>
      <c r="E5" s="280"/>
      <c r="F5" s="240"/>
      <c r="G5" s="240"/>
      <c r="H5" s="343"/>
      <c r="I5" s="85" t="s">
        <v>19</v>
      </c>
      <c r="J5" s="86"/>
      <c r="K5" s="86"/>
      <c r="L5" s="86"/>
      <c r="M5" s="86"/>
      <c r="N5" s="86"/>
      <c r="O5" s="86"/>
      <c r="P5" s="86"/>
      <c r="Q5" s="86"/>
      <c r="R5" s="87"/>
    </row>
    <row r="6" spans="1:29" s="205" customFormat="1" ht="18.75" customHeight="1" x14ac:dyDescent="0.3">
      <c r="A6" s="239"/>
      <c r="B6" s="238" t="s">
        <v>182</v>
      </c>
      <c r="C6" s="248">
        <f>+C5+Jan!C6</f>
        <v>0</v>
      </c>
      <c r="D6" s="248">
        <f>+D5+Jan!D6</f>
        <v>0</v>
      </c>
      <c r="E6" s="82"/>
      <c r="F6" s="80"/>
      <c r="G6" s="80"/>
      <c r="H6" s="235"/>
      <c r="I6" s="241"/>
      <c r="J6" s="242"/>
      <c r="K6" s="242"/>
      <c r="L6" s="242"/>
      <c r="M6" s="242"/>
      <c r="N6" s="242"/>
      <c r="O6" s="242"/>
      <c r="P6" s="242"/>
      <c r="Q6" s="242"/>
      <c r="R6" s="243"/>
    </row>
    <row r="7" spans="1:29" s="206" customFormat="1" ht="55.5" customHeight="1" x14ac:dyDescent="0.2">
      <c r="A7" s="88" t="s">
        <v>8</v>
      </c>
      <c r="B7" s="89"/>
      <c r="C7" s="90" t="s">
        <v>41</v>
      </c>
      <c r="D7" s="90" t="s">
        <v>40</v>
      </c>
      <c r="E7" s="91" t="s">
        <v>43</v>
      </c>
      <c r="F7" s="91" t="s">
        <v>42</v>
      </c>
      <c r="G7" s="92" t="s">
        <v>45</v>
      </c>
      <c r="H7" s="92" t="s">
        <v>44</v>
      </c>
      <c r="I7" s="93" t="s">
        <v>38</v>
      </c>
      <c r="J7" s="93" t="s">
        <v>39</v>
      </c>
      <c r="K7" s="94" t="s">
        <v>30</v>
      </c>
      <c r="L7" s="94" t="s">
        <v>31</v>
      </c>
      <c r="M7" s="94" t="s">
        <v>32</v>
      </c>
      <c r="N7" s="94" t="s">
        <v>33</v>
      </c>
      <c r="O7" s="94" t="s">
        <v>34</v>
      </c>
      <c r="P7" s="94" t="s">
        <v>35</v>
      </c>
      <c r="Q7" s="94" t="s">
        <v>36</v>
      </c>
      <c r="R7" s="94" t="s">
        <v>37</v>
      </c>
      <c r="T7" s="27" t="s">
        <v>38</v>
      </c>
      <c r="U7" s="27" t="s">
        <v>39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  <c r="AB7" s="15" t="s">
        <v>36</v>
      </c>
      <c r="AC7" s="15" t="s">
        <v>37</v>
      </c>
    </row>
    <row r="8" spans="1:29" s="3" customFormat="1" ht="16.5" customHeight="1" x14ac:dyDescent="0.3">
      <c r="A8" s="733" t="s">
        <v>63</v>
      </c>
      <c r="B8" s="734"/>
      <c r="C8" s="220">
        <f>+Jan!C8</f>
        <v>0</v>
      </c>
      <c r="D8" s="220">
        <f>+Jan!D8</f>
        <v>0</v>
      </c>
      <c r="E8" s="95">
        <f>+E53</f>
        <v>0</v>
      </c>
      <c r="F8" s="95">
        <f>+F53</f>
        <v>0</v>
      </c>
      <c r="G8" s="96">
        <f>+G52</f>
        <v>0</v>
      </c>
      <c r="H8" s="96">
        <f>+H52</f>
        <v>0</v>
      </c>
      <c r="I8" s="229">
        <f>+P1</f>
        <v>0</v>
      </c>
      <c r="J8" s="229">
        <f>+R1</f>
        <v>0</v>
      </c>
      <c r="K8" s="330">
        <f>+Budget!Z32</f>
        <v>0</v>
      </c>
      <c r="L8" s="330">
        <f>+Budget!AA32</f>
        <v>0</v>
      </c>
      <c r="M8" s="330">
        <f>+Budget!Z33</f>
        <v>0</v>
      </c>
      <c r="N8" s="330">
        <f>+Budget!AA33</f>
        <v>0</v>
      </c>
      <c r="O8" s="330">
        <f>+Budget!Z36</f>
        <v>0</v>
      </c>
      <c r="P8" s="330">
        <f>+Budget!AA37</f>
        <v>0</v>
      </c>
      <c r="Q8" s="330">
        <f>+Budget!Z34</f>
        <v>0</v>
      </c>
      <c r="R8" s="330">
        <f>+Jul!R9</f>
        <v>0</v>
      </c>
    </row>
    <row r="9" spans="1:29" s="3" customFormat="1" ht="18" customHeight="1" x14ac:dyDescent="0.3">
      <c r="A9" s="172" t="s">
        <v>62</v>
      </c>
      <c r="B9" s="173"/>
      <c r="C9" s="97">
        <f>IFERROR(+C$8/($C8+$D8),0)</f>
        <v>0</v>
      </c>
      <c r="D9" s="174">
        <f>IFERROR(+D$8/($C8+$D8),0)</f>
        <v>0</v>
      </c>
      <c r="E9" s="98"/>
      <c r="F9" s="98"/>
      <c r="G9" s="98"/>
      <c r="H9" s="98"/>
      <c r="I9" s="678"/>
      <c r="J9" s="679"/>
      <c r="K9" s="679"/>
      <c r="L9" s="679"/>
      <c r="M9" s="679"/>
      <c r="N9" s="679"/>
      <c r="O9" s="679"/>
      <c r="P9" s="679"/>
      <c r="Q9" s="679"/>
      <c r="R9" s="680"/>
    </row>
    <row r="10" spans="1:29" s="3" customFormat="1" ht="16.5" customHeight="1" thickBot="1" x14ac:dyDescent="0.35">
      <c r="A10" s="252" t="s">
        <v>191</v>
      </c>
      <c r="B10" s="253"/>
      <c r="C10" s="693">
        <f>+C8+D8</f>
        <v>0</v>
      </c>
      <c r="D10" s="694"/>
      <c r="E10" s="99"/>
      <c r="F10" s="99"/>
      <c r="G10" s="100"/>
      <c r="H10" s="328" t="s">
        <v>203</v>
      </c>
      <c r="I10" s="99">
        <f>+I52</f>
        <v>0</v>
      </c>
      <c r="J10" s="99">
        <f>+J52</f>
        <v>0</v>
      </c>
      <c r="K10" s="99">
        <f t="shared" ref="K10:R10" si="0">+K52</f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29" s="3" customFormat="1" ht="8.25" customHeight="1" thickTop="1" x14ac:dyDescent="0.3">
      <c r="A11" s="254"/>
      <c r="B11" s="255"/>
      <c r="C11" s="265"/>
      <c r="D11" s="265"/>
      <c r="E11" s="256"/>
      <c r="F11" s="256"/>
      <c r="G11" s="256"/>
      <c r="H11" s="256"/>
      <c r="I11" s="260"/>
      <c r="J11" s="256"/>
      <c r="K11" s="256"/>
      <c r="L11" s="256"/>
      <c r="M11" s="256"/>
      <c r="N11" s="256"/>
      <c r="O11" s="256"/>
      <c r="P11" s="256"/>
      <c r="Q11" s="256"/>
      <c r="R11" s="261"/>
    </row>
    <row r="12" spans="1:29" s="133" customFormat="1" ht="15.75" customHeight="1" x14ac:dyDescent="0.3">
      <c r="A12" s="266" t="s">
        <v>66</v>
      </c>
      <c r="B12" s="103"/>
      <c r="C12" s="103"/>
      <c r="D12" s="103"/>
      <c r="E12" s="103"/>
      <c r="F12" s="104"/>
      <c r="G12" s="104"/>
      <c r="H12" s="104"/>
      <c r="I12" s="105"/>
      <c r="J12" s="106"/>
      <c r="K12" s="106"/>
      <c r="L12" s="104"/>
      <c r="M12" s="104"/>
      <c r="N12" s="104"/>
      <c r="O12" s="104"/>
      <c r="P12" s="104"/>
      <c r="Q12" s="104"/>
      <c r="R12" s="107"/>
    </row>
    <row r="13" spans="1:29" s="133" customFormat="1" ht="16" customHeight="1" x14ac:dyDescent="0.3">
      <c r="A13" s="200" t="str">
        <f>+Jan!A13</f>
        <v>Admin/Fiscal</v>
      </c>
      <c r="B13" s="207">
        <f>+Jul!B13</f>
        <v>0</v>
      </c>
      <c r="C13" s="219">
        <f>+Jan!C13</f>
        <v>0</v>
      </c>
      <c r="D13" s="219">
        <f>+Jan!D13</f>
        <v>0</v>
      </c>
      <c r="E13" s="55">
        <f>SUM(G13)+Jan!E13</f>
        <v>0</v>
      </c>
      <c r="F13" s="55">
        <f>SUM(H13)+Jan!F13</f>
        <v>0</v>
      </c>
      <c r="G13" s="55">
        <f>SUM(I13+K13+M13+O13+Q13)</f>
        <v>0</v>
      </c>
      <c r="H13" s="55">
        <f>SUM(J13+L13+N13+P13+R13)</f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66">
        <f>+I13+Jan!T13</f>
        <v>0</v>
      </c>
      <c r="U13" s="166">
        <f>+J13+Jan!U13</f>
        <v>0</v>
      </c>
      <c r="V13" s="166">
        <f>+K13+Jan!V13</f>
        <v>0</v>
      </c>
      <c r="W13" s="166">
        <f>+L13+Jan!W13</f>
        <v>0</v>
      </c>
      <c r="X13" s="166">
        <f>+M13+Jan!X13</f>
        <v>0</v>
      </c>
      <c r="Y13" s="166">
        <f>+N13+Jan!Y13</f>
        <v>0</v>
      </c>
      <c r="Z13" s="166">
        <f>+O13+Jan!Z13</f>
        <v>0</v>
      </c>
      <c r="AA13" s="166">
        <f>+P13+Jan!AA13</f>
        <v>0</v>
      </c>
      <c r="AB13" s="166">
        <f>+Q13+Jan!AB13</f>
        <v>0</v>
      </c>
      <c r="AC13" s="166">
        <f>+R13+Jan!AC13</f>
        <v>0</v>
      </c>
    </row>
    <row r="14" spans="1:29" s="133" customFormat="1" ht="16" customHeight="1" x14ac:dyDescent="0.3">
      <c r="A14" s="200" t="str">
        <f>+Jan!A14</f>
        <v>Site/ HDM/MOW Coordinator</v>
      </c>
      <c r="B14" s="207">
        <f>+Jul!B14</f>
        <v>0</v>
      </c>
      <c r="C14" s="219">
        <f>+Jan!C14</f>
        <v>0</v>
      </c>
      <c r="D14" s="219">
        <f>+Jan!D14</f>
        <v>0</v>
      </c>
      <c r="E14" s="55">
        <f>SUM(G14)+Jan!E14</f>
        <v>0</v>
      </c>
      <c r="F14" s="55">
        <f>SUM(H14)+Jan!F14</f>
        <v>0</v>
      </c>
      <c r="G14" s="55">
        <f t="shared" ref="G14:H21" si="1">SUM(I14+K14+M14+O14+Q14)</f>
        <v>0</v>
      </c>
      <c r="H14" s="55">
        <f t="shared" si="1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66">
        <f>+I14+Jan!T14</f>
        <v>0</v>
      </c>
      <c r="U14" s="166">
        <f>+J14+Jan!U14</f>
        <v>0</v>
      </c>
      <c r="V14" s="166">
        <f>+K14+Jan!V14</f>
        <v>0</v>
      </c>
      <c r="W14" s="166">
        <f>+L14+Jan!W14</f>
        <v>0</v>
      </c>
      <c r="X14" s="166">
        <f>+M14+Jan!X14</f>
        <v>0</v>
      </c>
      <c r="Y14" s="166">
        <f>+N14+Jan!Y14</f>
        <v>0</v>
      </c>
      <c r="Z14" s="166">
        <f>+O14+Jan!Z14</f>
        <v>0</v>
      </c>
      <c r="AA14" s="166">
        <f>+P14+Jan!AA14</f>
        <v>0</v>
      </c>
      <c r="AB14" s="166">
        <f>+Q14+Jan!AB14</f>
        <v>0</v>
      </c>
      <c r="AC14" s="166">
        <f>+R14+Jan!AC14</f>
        <v>0</v>
      </c>
    </row>
    <row r="15" spans="1:29" s="133" customFormat="1" ht="16" customHeight="1" x14ac:dyDescent="0.3">
      <c r="A15" s="200" t="str">
        <f>+Jan!A15</f>
        <v>Cook</v>
      </c>
      <c r="B15" s="207">
        <f>+Jul!B15</f>
        <v>0</v>
      </c>
      <c r="C15" s="219">
        <f>+Jan!C15</f>
        <v>0</v>
      </c>
      <c r="D15" s="219">
        <f>+Jan!D15</f>
        <v>0</v>
      </c>
      <c r="E15" s="55">
        <f>SUM(G15)+Jan!E15</f>
        <v>0</v>
      </c>
      <c r="F15" s="55">
        <f>SUM(H15)+Jan!F15</f>
        <v>0</v>
      </c>
      <c r="G15" s="55">
        <f t="shared" si="1"/>
        <v>0</v>
      </c>
      <c r="H15" s="55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T15" s="166">
        <f>+I15+Jan!T15</f>
        <v>0</v>
      </c>
      <c r="U15" s="166">
        <f>+J15+Jan!U15</f>
        <v>0</v>
      </c>
      <c r="V15" s="166">
        <f>+K15+Jan!V15</f>
        <v>0</v>
      </c>
      <c r="W15" s="166">
        <f>+L15+Jan!W15</f>
        <v>0</v>
      </c>
      <c r="X15" s="166">
        <f>+M15+Jan!X15</f>
        <v>0</v>
      </c>
      <c r="Y15" s="166">
        <f>+N15+Jan!Y15</f>
        <v>0</v>
      </c>
      <c r="Z15" s="166">
        <f>+O15+Jan!Z15</f>
        <v>0</v>
      </c>
      <c r="AA15" s="166">
        <f>+P15+Jan!AA15</f>
        <v>0</v>
      </c>
      <c r="AB15" s="166">
        <f>+Q15+Jan!AB15</f>
        <v>0</v>
      </c>
      <c r="AC15" s="166">
        <f>+R15+Jan!AC15</f>
        <v>0</v>
      </c>
    </row>
    <row r="16" spans="1:29" s="133" customFormat="1" ht="16" customHeight="1" x14ac:dyDescent="0.3">
      <c r="A16" s="200" t="str">
        <f>+Jan!A16</f>
        <v>Staff</v>
      </c>
      <c r="B16" s="207">
        <f>+Jul!B16</f>
        <v>0</v>
      </c>
      <c r="C16" s="219">
        <f>+Jan!C16</f>
        <v>0</v>
      </c>
      <c r="D16" s="219">
        <f>+Jan!D16</f>
        <v>0</v>
      </c>
      <c r="E16" s="55">
        <f>SUM(G16)+Jan!E16</f>
        <v>0</v>
      </c>
      <c r="F16" s="55">
        <f>SUM(H16)+Jan!F16</f>
        <v>0</v>
      </c>
      <c r="G16" s="55">
        <f t="shared" si="1"/>
        <v>0</v>
      </c>
      <c r="H16" s="55">
        <f t="shared" si="1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T16" s="166">
        <f>+I16+Jan!T16</f>
        <v>0</v>
      </c>
      <c r="U16" s="166">
        <f>+J16+Jan!U16</f>
        <v>0</v>
      </c>
      <c r="V16" s="166">
        <f>+K16+Jan!V16</f>
        <v>0</v>
      </c>
      <c r="W16" s="166">
        <f>+L16+Jan!W16</f>
        <v>0</v>
      </c>
      <c r="X16" s="166">
        <f>+M16+Jan!X16</f>
        <v>0</v>
      </c>
      <c r="Y16" s="166">
        <f>+N16+Jan!Y16</f>
        <v>0</v>
      </c>
      <c r="Z16" s="166">
        <f>+O16+Jan!Z16</f>
        <v>0</v>
      </c>
      <c r="AA16" s="166">
        <f>+P16+Jan!AA16</f>
        <v>0</v>
      </c>
      <c r="AB16" s="166">
        <f>+Q16+Jan!AB16</f>
        <v>0</v>
      </c>
      <c r="AC16" s="166">
        <f>+R16+Jan!AC16</f>
        <v>0</v>
      </c>
    </row>
    <row r="17" spans="1:29" s="133" customFormat="1" ht="16" customHeight="1" x14ac:dyDescent="0.3">
      <c r="A17" s="200" t="str">
        <f>+Jan!A17</f>
        <v>Staff</v>
      </c>
      <c r="B17" s="207">
        <f>+Jul!B17</f>
        <v>0</v>
      </c>
      <c r="C17" s="219">
        <f>+Jan!C17</f>
        <v>0</v>
      </c>
      <c r="D17" s="219">
        <f>+Jan!D17</f>
        <v>0</v>
      </c>
      <c r="E17" s="55">
        <f>SUM(G17)+Jan!E17</f>
        <v>0</v>
      </c>
      <c r="F17" s="55">
        <f>SUM(H17)+Jan!F17</f>
        <v>0</v>
      </c>
      <c r="G17" s="55">
        <f t="shared" si="1"/>
        <v>0</v>
      </c>
      <c r="H17" s="55">
        <f t="shared" si="1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166">
        <f>+I17+Jan!T17</f>
        <v>0</v>
      </c>
      <c r="U17" s="166">
        <f>+J17+Jan!U17</f>
        <v>0</v>
      </c>
      <c r="V17" s="166">
        <f>+K17+Jan!V17</f>
        <v>0</v>
      </c>
      <c r="W17" s="166">
        <f>+L17+Jan!W17</f>
        <v>0</v>
      </c>
      <c r="X17" s="166">
        <f>+M17+Jan!X17</f>
        <v>0</v>
      </c>
      <c r="Y17" s="166">
        <f>+N17+Jan!Y17</f>
        <v>0</v>
      </c>
      <c r="Z17" s="166">
        <f>+O17+Jan!Z17</f>
        <v>0</v>
      </c>
      <c r="AA17" s="166">
        <f>+P17+Jan!AA17</f>
        <v>0</v>
      </c>
      <c r="AB17" s="166">
        <f>+Q17+Jan!AB17</f>
        <v>0</v>
      </c>
      <c r="AC17" s="166">
        <f>+R17+Jan!AC17</f>
        <v>0</v>
      </c>
    </row>
    <row r="18" spans="1:29" s="133" customFormat="1" ht="16" customHeight="1" x14ac:dyDescent="0.3">
      <c r="A18" s="200" t="s">
        <v>106</v>
      </c>
      <c r="B18" s="207">
        <f>+Jul!B18</f>
        <v>0</v>
      </c>
      <c r="C18" s="219">
        <f>+Jan!C18</f>
        <v>0</v>
      </c>
      <c r="D18" s="219">
        <f>+Jan!D18</f>
        <v>0</v>
      </c>
      <c r="E18" s="55">
        <f>SUM(G18)+Jan!E18</f>
        <v>0</v>
      </c>
      <c r="F18" s="55">
        <f>SUM(H18)+Jan!F18</f>
        <v>0</v>
      </c>
      <c r="G18" s="55">
        <f>M18</f>
        <v>0</v>
      </c>
      <c r="H18" s="55"/>
      <c r="I18" s="208"/>
      <c r="J18" s="208"/>
      <c r="K18" s="208"/>
      <c r="L18" s="208"/>
      <c r="M18" s="68"/>
      <c r="N18" s="68"/>
      <c r="O18" s="208"/>
      <c r="P18" s="208"/>
      <c r="Q18" s="208"/>
      <c r="R18" s="208"/>
      <c r="T18" s="166">
        <f>+I18+Jan!T18</f>
        <v>0</v>
      </c>
      <c r="U18" s="166">
        <f>+J18+Jan!U18</f>
        <v>0</v>
      </c>
      <c r="V18" s="166">
        <f>+K18+Jan!V18</f>
        <v>0</v>
      </c>
      <c r="W18" s="166">
        <f>+L18+Jan!W18</f>
        <v>0</v>
      </c>
      <c r="X18" s="166">
        <f>+M18+Jan!X18</f>
        <v>0</v>
      </c>
      <c r="Y18" s="166">
        <f>+N18+Jan!Y18</f>
        <v>0</v>
      </c>
      <c r="Z18" s="166">
        <f>+O18+Jan!Z18</f>
        <v>0</v>
      </c>
      <c r="AA18" s="166">
        <f>+P18+Jan!AA18</f>
        <v>0</v>
      </c>
      <c r="AB18" s="166">
        <f>+Q18+Jan!AB18</f>
        <v>0</v>
      </c>
      <c r="AC18" s="166">
        <f>+R18+Jan!AC18</f>
        <v>0</v>
      </c>
    </row>
    <row r="19" spans="1:29" s="133" customFormat="1" ht="16" customHeight="1" x14ac:dyDescent="0.3">
      <c r="A19" s="200" t="s">
        <v>106</v>
      </c>
      <c r="B19" s="207">
        <f>+Jul!B19</f>
        <v>0</v>
      </c>
      <c r="C19" s="219">
        <f>+Jan!C19</f>
        <v>0</v>
      </c>
      <c r="D19" s="219">
        <f>+Jan!D19</f>
        <v>0</v>
      </c>
      <c r="E19" s="55">
        <f>SUM(G19)+Jan!E19</f>
        <v>0</v>
      </c>
      <c r="F19" s="55">
        <f>SUM(H19)+Jan!F19</f>
        <v>0</v>
      </c>
      <c r="G19" s="55">
        <f>M19</f>
        <v>0</v>
      </c>
      <c r="H19" s="55">
        <f>N19</f>
        <v>0</v>
      </c>
      <c r="I19" s="208"/>
      <c r="J19" s="208"/>
      <c r="K19" s="208"/>
      <c r="L19" s="208"/>
      <c r="M19" s="68"/>
      <c r="N19" s="68"/>
      <c r="O19" s="208"/>
      <c r="P19" s="208"/>
      <c r="Q19" s="208"/>
      <c r="R19" s="208"/>
      <c r="T19" s="166">
        <f>+I19+Jan!T19</f>
        <v>0</v>
      </c>
      <c r="U19" s="166">
        <f>+J19+Jan!U19</f>
        <v>0</v>
      </c>
      <c r="V19" s="166">
        <f>+K19+Jan!V19</f>
        <v>0</v>
      </c>
      <c r="W19" s="166">
        <f>+L19+Jan!W19</f>
        <v>0</v>
      </c>
      <c r="X19" s="166">
        <f>+M19+Jan!X19</f>
        <v>0</v>
      </c>
      <c r="Y19" s="166">
        <f>+N19+Jan!Y19</f>
        <v>0</v>
      </c>
      <c r="Z19" s="166">
        <f>+O19+Jan!Z19</f>
        <v>0</v>
      </c>
      <c r="AA19" s="166">
        <f>+P19+Jan!AA19</f>
        <v>0</v>
      </c>
      <c r="AB19" s="166">
        <f>+Q19+Jan!AB19</f>
        <v>0</v>
      </c>
      <c r="AC19" s="166">
        <f>+R19+Jan!AC19</f>
        <v>0</v>
      </c>
    </row>
    <row r="20" spans="1:29" s="133" customFormat="1" ht="16" customHeight="1" x14ac:dyDescent="0.3">
      <c r="A20" s="200" t="str">
        <f>+Jan!A20</f>
        <v>Volunteers:</v>
      </c>
      <c r="B20" s="207">
        <f>+Jul!B20</f>
        <v>0</v>
      </c>
      <c r="C20" s="219">
        <f>+Jan!C20</f>
        <v>0</v>
      </c>
      <c r="D20" s="219">
        <f>+Jan!D20</f>
        <v>0</v>
      </c>
      <c r="E20" s="55">
        <f>SUM(G20)+Jan!E20</f>
        <v>0</v>
      </c>
      <c r="F20" s="55">
        <f>SUM(H20)+Jan!F20</f>
        <v>0</v>
      </c>
      <c r="G20" s="55">
        <f>SUM(I20+K20+M20+O20+Q20)</f>
        <v>0</v>
      </c>
      <c r="H20" s="55">
        <f>N20</f>
        <v>0</v>
      </c>
      <c r="I20" s="208"/>
      <c r="J20" s="208"/>
      <c r="K20" s="208"/>
      <c r="L20" s="208"/>
      <c r="M20" s="68"/>
      <c r="N20" s="68"/>
      <c r="O20" s="208"/>
      <c r="P20" s="208"/>
      <c r="Q20" s="208"/>
      <c r="R20" s="208"/>
      <c r="T20" s="166">
        <f>+I20+Jan!T20</f>
        <v>0</v>
      </c>
      <c r="U20" s="166">
        <f>+J20+Jan!U20</f>
        <v>0</v>
      </c>
      <c r="V20" s="166">
        <f>+K20+Jan!V20</f>
        <v>0</v>
      </c>
      <c r="W20" s="166">
        <f>+L20+Jan!W20</f>
        <v>0</v>
      </c>
      <c r="X20" s="166">
        <f>+M20+Jan!X20</f>
        <v>0</v>
      </c>
      <c r="Y20" s="166">
        <f>+N20+Jan!Y20</f>
        <v>0</v>
      </c>
      <c r="Z20" s="166">
        <f>+O20+Jan!Z20</f>
        <v>0</v>
      </c>
      <c r="AA20" s="166">
        <f>+P20+Jan!AA20</f>
        <v>0</v>
      </c>
      <c r="AB20" s="166">
        <f>+Q20+Jan!AB20</f>
        <v>0</v>
      </c>
      <c r="AC20" s="166">
        <f>+R20+Jan!AC20</f>
        <v>0</v>
      </c>
    </row>
    <row r="21" spans="1:29" s="133" customFormat="1" ht="16" customHeight="1" x14ac:dyDescent="0.3">
      <c r="A21" s="200">
        <f>+Jan!A21</f>
        <v>0</v>
      </c>
      <c r="B21" s="207">
        <f>+Jul!B21</f>
        <v>0</v>
      </c>
      <c r="C21" s="219">
        <f>+Jan!C21</f>
        <v>0</v>
      </c>
      <c r="D21" s="219">
        <f>+Jan!D21</f>
        <v>0</v>
      </c>
      <c r="E21" s="55">
        <f>SUM(G21)+Jan!E21</f>
        <v>0</v>
      </c>
      <c r="F21" s="55">
        <f>SUM(H21)+Jan!F21</f>
        <v>0</v>
      </c>
      <c r="G21" s="55">
        <f t="shared" si="1"/>
        <v>0</v>
      </c>
      <c r="H21" s="55">
        <f t="shared" si="1"/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T21" s="166">
        <f>+I21+Jan!T21</f>
        <v>0</v>
      </c>
      <c r="U21" s="166">
        <f>+J21+Jan!U21</f>
        <v>0</v>
      </c>
      <c r="V21" s="166">
        <f>+K21+Jan!V21</f>
        <v>0</v>
      </c>
      <c r="W21" s="166">
        <f>+L21+Jan!W21</f>
        <v>0</v>
      </c>
      <c r="X21" s="166">
        <f>+M21+Jan!X21</f>
        <v>0</v>
      </c>
      <c r="Y21" s="166">
        <f>+N21+Jan!Y21</f>
        <v>0</v>
      </c>
      <c r="Z21" s="166">
        <f>+O21+Jan!Z21</f>
        <v>0</v>
      </c>
      <c r="AA21" s="166">
        <f>+P21+Jan!AA21</f>
        <v>0</v>
      </c>
      <c r="AB21" s="166">
        <f>+Q21+Jan!AB21</f>
        <v>0</v>
      </c>
      <c r="AC21" s="166">
        <f>+R21+Jan!AC21</f>
        <v>0</v>
      </c>
    </row>
    <row r="22" spans="1:29" s="136" customFormat="1" ht="19.5" customHeight="1" thickBot="1" x14ac:dyDescent="0.35">
      <c r="A22" s="665" t="s">
        <v>60</v>
      </c>
      <c r="B22" s="666"/>
      <c r="C22" s="212">
        <f t="shared" ref="C22:H22" si="2">SUM(C13:C21)</f>
        <v>0</v>
      </c>
      <c r="D22" s="212">
        <f t="shared" si="2"/>
        <v>0</v>
      </c>
      <c r="E22" s="109">
        <f t="shared" si="2"/>
        <v>0</v>
      </c>
      <c r="F22" s="109">
        <f t="shared" si="2"/>
        <v>0</v>
      </c>
      <c r="G22" s="112">
        <f t="shared" si="2"/>
        <v>0</v>
      </c>
      <c r="H22" s="112">
        <f t="shared" si="2"/>
        <v>0</v>
      </c>
      <c r="I22" s="130">
        <f t="shared" ref="I22:R22" si="3">SUM(I13:I21)</f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30">
        <f t="shared" si="3"/>
        <v>0</v>
      </c>
      <c r="Q22" s="130">
        <f t="shared" si="3"/>
        <v>0</v>
      </c>
      <c r="R22" s="130">
        <f t="shared" si="3"/>
        <v>0</v>
      </c>
    </row>
    <row r="23" spans="1:29" s="133" customFormat="1" ht="19.5" customHeight="1" thickTop="1" x14ac:dyDescent="0.3">
      <c r="A23" s="101" t="s">
        <v>0</v>
      </c>
      <c r="B23" s="102"/>
      <c r="C23" s="213"/>
      <c r="D23" s="214"/>
      <c r="E23" s="110"/>
      <c r="F23" s="110"/>
      <c r="G23" s="110"/>
      <c r="H23" s="185"/>
      <c r="I23" s="138"/>
      <c r="J23" s="139"/>
      <c r="K23" s="139"/>
      <c r="L23" s="137"/>
      <c r="M23" s="137"/>
      <c r="N23" s="137"/>
      <c r="O23" s="137"/>
      <c r="P23" s="137"/>
      <c r="Q23" s="137"/>
      <c r="R23" s="140"/>
    </row>
    <row r="24" spans="1:29" s="133" customFormat="1" ht="16" customHeight="1" x14ac:dyDescent="0.3">
      <c r="A24" s="200" t="str">
        <f>+Jan!A24</f>
        <v>Travel/Mileage</v>
      </c>
      <c r="B24" s="196"/>
      <c r="C24" s="219">
        <f>+Jan!C24</f>
        <v>0</v>
      </c>
      <c r="D24" s="219">
        <f>+Jan!D24</f>
        <v>0</v>
      </c>
      <c r="E24" s="55">
        <f>SUM(G24)+Jan!E24</f>
        <v>0</v>
      </c>
      <c r="F24" s="55">
        <f>SUM(H24)+Jan!F24</f>
        <v>0</v>
      </c>
      <c r="G24" s="55">
        <f t="shared" ref="G24:H26" si="4">SUM(I24+K24+M24+O24+Q24)</f>
        <v>0</v>
      </c>
      <c r="H24" s="55">
        <f t="shared" si="4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T24" s="166">
        <f>+I24+Jan!T24</f>
        <v>0</v>
      </c>
      <c r="U24" s="166">
        <f>+J24+Jan!U24</f>
        <v>0</v>
      </c>
      <c r="V24" s="166">
        <f>+K24+Jan!V24</f>
        <v>0</v>
      </c>
      <c r="W24" s="166">
        <f>+L24+Jan!W24</f>
        <v>0</v>
      </c>
      <c r="X24" s="166">
        <f>+M24+Jan!X24</f>
        <v>0</v>
      </c>
      <c r="Y24" s="166">
        <f>+N24+Jan!Y24</f>
        <v>0</v>
      </c>
      <c r="Z24" s="166">
        <f>+O24+Jan!Z24</f>
        <v>0</v>
      </c>
      <c r="AA24" s="166">
        <f>+P24+Jan!AA24</f>
        <v>0</v>
      </c>
      <c r="AB24" s="166">
        <f>+Q24+Jan!AB24</f>
        <v>0</v>
      </c>
      <c r="AC24" s="166">
        <f>+R24+Jan!AC24</f>
        <v>0</v>
      </c>
    </row>
    <row r="25" spans="1:29" s="133" customFormat="1" ht="16" customHeight="1" x14ac:dyDescent="0.3">
      <c r="A25" s="200" t="str">
        <f>+Jan!A25</f>
        <v>Training</v>
      </c>
      <c r="B25" s="69"/>
      <c r="C25" s="219">
        <f>+Jan!C25</f>
        <v>0</v>
      </c>
      <c r="D25" s="219">
        <f>+Jan!D25</f>
        <v>0</v>
      </c>
      <c r="E25" s="55">
        <f>SUM(G25)+Jan!E25</f>
        <v>0</v>
      </c>
      <c r="F25" s="55">
        <f>SUM(H25)+Jan!F25</f>
        <v>0</v>
      </c>
      <c r="G25" s="55">
        <f t="shared" si="4"/>
        <v>0</v>
      </c>
      <c r="H25" s="55">
        <f t="shared" si="4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T25" s="166">
        <f>+I25+Jan!T25</f>
        <v>0</v>
      </c>
      <c r="U25" s="166">
        <f>+J25+Jan!U25</f>
        <v>0</v>
      </c>
      <c r="V25" s="166">
        <f>+K25+Jan!V25</f>
        <v>0</v>
      </c>
      <c r="W25" s="166">
        <f>+L25+Jan!W25</f>
        <v>0</v>
      </c>
      <c r="X25" s="166">
        <f>+M25+Jan!X25</f>
        <v>0</v>
      </c>
      <c r="Y25" s="166">
        <f>+N25+Jan!Y25</f>
        <v>0</v>
      </c>
      <c r="Z25" s="166">
        <f>+O25+Jan!Z25</f>
        <v>0</v>
      </c>
      <c r="AA25" s="166">
        <f>+P25+Jan!AA25</f>
        <v>0</v>
      </c>
      <c r="AB25" s="166">
        <f>+Q25+Jan!AB25</f>
        <v>0</v>
      </c>
      <c r="AC25" s="166">
        <f>+R25+Jan!AC25</f>
        <v>0</v>
      </c>
    </row>
    <row r="26" spans="1:29" s="133" customFormat="1" ht="16" customHeight="1" x14ac:dyDescent="0.3">
      <c r="A26" s="200">
        <f>+Jan!A26</f>
        <v>0</v>
      </c>
      <c r="B26" s="71"/>
      <c r="C26" s="219">
        <f>+Jan!C26</f>
        <v>0</v>
      </c>
      <c r="D26" s="219">
        <f>+Jan!D26</f>
        <v>0</v>
      </c>
      <c r="E26" s="55">
        <f>SUM(G26)+Jan!E26</f>
        <v>0</v>
      </c>
      <c r="F26" s="55">
        <f>SUM(H26)+Jan!F26</f>
        <v>0</v>
      </c>
      <c r="G26" s="55">
        <f t="shared" si="4"/>
        <v>0</v>
      </c>
      <c r="H26" s="55">
        <f t="shared" si="4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T26" s="166">
        <f>+I26+Jan!T26</f>
        <v>0</v>
      </c>
      <c r="U26" s="166">
        <f>+J26+Jan!U26</f>
        <v>0</v>
      </c>
      <c r="V26" s="166">
        <f>+K26+Jan!V26</f>
        <v>0</v>
      </c>
      <c r="W26" s="166">
        <f>+L26+Jan!W26</f>
        <v>0</v>
      </c>
      <c r="X26" s="166">
        <f>+M26+Jan!X26</f>
        <v>0</v>
      </c>
      <c r="Y26" s="166">
        <f>+N26+Jan!Y26</f>
        <v>0</v>
      </c>
      <c r="Z26" s="166">
        <f>+O26+Jan!Z26</f>
        <v>0</v>
      </c>
      <c r="AA26" s="166">
        <f>+P26+Jan!AA26</f>
        <v>0</v>
      </c>
      <c r="AB26" s="166">
        <f>+Q26+Jan!AB26</f>
        <v>0</v>
      </c>
      <c r="AC26" s="166">
        <f>+R26+Jan!AC26</f>
        <v>0</v>
      </c>
    </row>
    <row r="27" spans="1:29" s="136" customFormat="1" ht="19.5" customHeight="1" thickBot="1" x14ac:dyDescent="0.35">
      <c r="A27" s="665" t="s">
        <v>12</v>
      </c>
      <c r="B27" s="666"/>
      <c r="C27" s="215">
        <f t="shared" ref="C27:J27" si="5">SUM(C24:C26)</f>
        <v>0</v>
      </c>
      <c r="D27" s="215">
        <f t="shared" si="5"/>
        <v>0</v>
      </c>
      <c r="E27" s="111">
        <f t="shared" si="5"/>
        <v>0</v>
      </c>
      <c r="F27" s="111">
        <f t="shared" si="5"/>
        <v>0</v>
      </c>
      <c r="G27" s="111">
        <f t="shared" si="5"/>
        <v>0</v>
      </c>
      <c r="H27" s="186">
        <f t="shared" si="5"/>
        <v>0</v>
      </c>
      <c r="I27" s="130">
        <f t="shared" si="5"/>
        <v>0</v>
      </c>
      <c r="J27" s="130">
        <f t="shared" si="5"/>
        <v>0</v>
      </c>
      <c r="K27" s="130">
        <f t="shared" ref="K27:R27" si="6">SUM(K24:K26)</f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30">
        <f t="shared" si="6"/>
        <v>0</v>
      </c>
      <c r="P27" s="130">
        <f t="shared" si="6"/>
        <v>0</v>
      </c>
      <c r="Q27" s="130">
        <f t="shared" si="6"/>
        <v>0</v>
      </c>
      <c r="R27" s="130">
        <f t="shared" si="6"/>
        <v>0</v>
      </c>
    </row>
    <row r="28" spans="1:29" s="133" customFormat="1" ht="17.25" customHeight="1" thickTop="1" x14ac:dyDescent="0.3">
      <c r="A28" s="101" t="s">
        <v>1</v>
      </c>
      <c r="B28" s="102"/>
      <c r="C28" s="213"/>
      <c r="D28" s="214"/>
      <c r="E28" s="110"/>
      <c r="F28" s="110"/>
      <c r="G28" s="110"/>
      <c r="H28" s="185"/>
      <c r="I28" s="138"/>
      <c r="J28" s="139"/>
      <c r="K28" s="139"/>
      <c r="L28" s="137"/>
      <c r="M28" s="137"/>
      <c r="N28" s="137"/>
      <c r="O28" s="137"/>
      <c r="P28" s="137"/>
      <c r="Q28" s="137"/>
      <c r="R28" s="140"/>
    </row>
    <row r="29" spans="1:29" s="133" customFormat="1" ht="16" customHeight="1" x14ac:dyDescent="0.3">
      <c r="A29" s="200" t="str">
        <f>+Jan!A29</f>
        <v xml:space="preserve"> Equipment</v>
      </c>
      <c r="B29" s="71"/>
      <c r="C29" s="219">
        <f>+Jan!C29</f>
        <v>0</v>
      </c>
      <c r="D29" s="219">
        <f>+Jan!D29</f>
        <v>0</v>
      </c>
      <c r="E29" s="55">
        <f>SUM(G29)+Jan!E29</f>
        <v>0</v>
      </c>
      <c r="F29" s="55">
        <f>SUM(H29)+Jan!F29</f>
        <v>0</v>
      </c>
      <c r="G29" s="55">
        <f>SUM(I29+K29+M29+O29+Q29)</f>
        <v>0</v>
      </c>
      <c r="H29" s="55">
        <f>SUM(J29+L29+N29+P29+R29)</f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T29" s="166">
        <f>+I29+Jan!T29</f>
        <v>0</v>
      </c>
      <c r="U29" s="166">
        <f>+J29+Jan!U29</f>
        <v>0</v>
      </c>
      <c r="V29" s="166">
        <f>+K29+Jan!V29</f>
        <v>0</v>
      </c>
      <c r="W29" s="166">
        <f>+L29+Jan!W29</f>
        <v>0</v>
      </c>
      <c r="X29" s="166">
        <f>+M29+Jan!X29</f>
        <v>0</v>
      </c>
      <c r="Y29" s="166">
        <f>+N29+Jan!Y29</f>
        <v>0</v>
      </c>
      <c r="Z29" s="166">
        <f>+O29+Jan!Z29</f>
        <v>0</v>
      </c>
      <c r="AA29" s="166">
        <f>+P29+Jan!AA29</f>
        <v>0</v>
      </c>
      <c r="AB29" s="166">
        <f>+Q29+Jan!AB29</f>
        <v>0</v>
      </c>
      <c r="AC29" s="166">
        <f>+R29+Jan!AC29</f>
        <v>0</v>
      </c>
    </row>
    <row r="30" spans="1:29" s="133" customFormat="1" ht="16" customHeight="1" x14ac:dyDescent="0.3">
      <c r="A30" s="200">
        <f>+Jan!A30</f>
        <v>0</v>
      </c>
      <c r="B30" s="71"/>
      <c r="C30" s="219">
        <f>+Jan!C30</f>
        <v>0</v>
      </c>
      <c r="D30" s="219">
        <f>+Jan!D30</f>
        <v>0</v>
      </c>
      <c r="E30" s="55">
        <f>SUM(G30)+Jan!E30</f>
        <v>0</v>
      </c>
      <c r="F30" s="55">
        <f>SUM(H30)+Jan!F30</f>
        <v>0</v>
      </c>
      <c r="G30" s="55">
        <f>SUM(I30+K30+M30+O30+Q30)</f>
        <v>0</v>
      </c>
      <c r="H30" s="55">
        <f>SUM(J30+L30+N30+P30+R30)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T30" s="166">
        <f>+I30+Jan!T30</f>
        <v>0</v>
      </c>
      <c r="U30" s="166">
        <f>+J30+Jan!U30</f>
        <v>0</v>
      </c>
      <c r="V30" s="166">
        <f>+K30+Jan!V30</f>
        <v>0</v>
      </c>
      <c r="W30" s="166">
        <f>+L30+Jan!W30</f>
        <v>0</v>
      </c>
      <c r="X30" s="166">
        <f>+M30+Jan!X30</f>
        <v>0</v>
      </c>
      <c r="Y30" s="166">
        <f>+N30+Jan!Y30</f>
        <v>0</v>
      </c>
      <c r="Z30" s="166">
        <f>+O30+Jan!Z30</f>
        <v>0</v>
      </c>
      <c r="AA30" s="166">
        <f>+P30+Jan!AA30</f>
        <v>0</v>
      </c>
      <c r="AB30" s="166">
        <f>+Q30+Jan!AB30</f>
        <v>0</v>
      </c>
      <c r="AC30" s="166">
        <f>+R30+Jan!AC30</f>
        <v>0</v>
      </c>
    </row>
    <row r="31" spans="1:29" s="136" customFormat="1" ht="19.5" customHeight="1" thickBot="1" x14ac:dyDescent="0.35">
      <c r="A31" s="665" t="s">
        <v>13</v>
      </c>
      <c r="B31" s="666"/>
      <c r="C31" s="212">
        <f t="shared" ref="C31:J31" si="7">SUM(C29:C30)</f>
        <v>0</v>
      </c>
      <c r="D31" s="212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12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ref="K31:R31" si="8">SUM(K29:K30)</f>
        <v>0</v>
      </c>
      <c r="L31" s="141">
        <f t="shared" si="8"/>
        <v>0</v>
      </c>
      <c r="M31" s="141">
        <f t="shared" si="8"/>
        <v>0</v>
      </c>
      <c r="N31" s="141">
        <f t="shared" si="8"/>
        <v>0</v>
      </c>
      <c r="O31" s="141">
        <f t="shared" si="8"/>
        <v>0</v>
      </c>
      <c r="P31" s="141">
        <f t="shared" si="8"/>
        <v>0</v>
      </c>
      <c r="Q31" s="141">
        <f t="shared" si="8"/>
        <v>0</v>
      </c>
      <c r="R31" s="141">
        <f t="shared" si="8"/>
        <v>0</v>
      </c>
    </row>
    <row r="32" spans="1:29" s="133" customFormat="1" ht="18" customHeight="1" thickTop="1" x14ac:dyDescent="0.3">
      <c r="A32" s="101" t="s">
        <v>2</v>
      </c>
      <c r="B32" s="102"/>
      <c r="C32" s="216"/>
      <c r="D32" s="214"/>
      <c r="E32" s="110"/>
      <c r="F32" s="110"/>
      <c r="G32" s="110"/>
      <c r="H32" s="185"/>
      <c r="I32" s="138"/>
      <c r="J32" s="139"/>
      <c r="K32" s="139"/>
      <c r="L32" s="137"/>
      <c r="M32" s="137"/>
      <c r="N32" s="137"/>
      <c r="O32" s="137"/>
      <c r="P32" s="137"/>
      <c r="Q32" s="137"/>
      <c r="R32" s="140"/>
    </row>
    <row r="33" spans="1:29" s="133" customFormat="1" ht="16" customHeight="1" x14ac:dyDescent="0.3">
      <c r="A33" s="200" t="str">
        <f>+Jan!A33</f>
        <v>Congregate or HDM Meals</v>
      </c>
      <c r="B33" s="71"/>
      <c r="C33" s="219">
        <f>+Jan!C33</f>
        <v>0</v>
      </c>
      <c r="D33" s="219">
        <f>+Jan!D33</f>
        <v>0</v>
      </c>
      <c r="E33" s="55">
        <f>SUM(G33)+Jan!E33</f>
        <v>0</v>
      </c>
      <c r="F33" s="55">
        <f>SUM(H33)+Jan!F33</f>
        <v>0</v>
      </c>
      <c r="G33" s="55">
        <f>SUM(I33+K33+M33+O33+Q33)</f>
        <v>0</v>
      </c>
      <c r="H33" s="55">
        <f>SUM(J33+L33+N33+P33+R33)</f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T33" s="166">
        <f>+I33+Jan!T33</f>
        <v>0</v>
      </c>
      <c r="U33" s="166">
        <f>+J33+Jan!U33</f>
        <v>0</v>
      </c>
      <c r="V33" s="166">
        <f>+K33+Jan!V33</f>
        <v>0</v>
      </c>
      <c r="W33" s="166">
        <f>+L33+Jan!W33</f>
        <v>0</v>
      </c>
      <c r="X33" s="166">
        <f>+M33+Jan!X33</f>
        <v>0</v>
      </c>
      <c r="Y33" s="166">
        <f>+N33+Jan!Y33</f>
        <v>0</v>
      </c>
      <c r="Z33" s="166">
        <f>+O33+Jan!Z33</f>
        <v>0</v>
      </c>
      <c r="AA33" s="166">
        <f>+P33+Jan!AA33</f>
        <v>0</v>
      </c>
      <c r="AB33" s="166">
        <f>+Q33+Jan!AB33</f>
        <v>0</v>
      </c>
      <c r="AC33" s="166">
        <f>+R33+Jan!AC33</f>
        <v>0</v>
      </c>
    </row>
    <row r="34" spans="1:29" s="133" customFormat="1" ht="16" customHeight="1" x14ac:dyDescent="0.3">
      <c r="A34" s="200" t="str">
        <f>+Jan!A34</f>
        <v>Food Share Delivery Cost</v>
      </c>
      <c r="B34" s="71"/>
      <c r="C34" s="219">
        <f>+Jan!C34</f>
        <v>0</v>
      </c>
      <c r="D34" s="219">
        <f>+Jan!D34</f>
        <v>0</v>
      </c>
      <c r="E34" s="55">
        <f>SUM(G34)+Jan!E34</f>
        <v>0</v>
      </c>
      <c r="F34" s="55">
        <f>SUM(H34)+Jan!F34</f>
        <v>0</v>
      </c>
      <c r="G34" s="55">
        <f>SUM(I34+K34+M34+O34+Q34)</f>
        <v>0</v>
      </c>
      <c r="H34" s="55">
        <f>SUM(J34+L34+N34+P34+R34)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T34" s="166">
        <f>+I34+Jan!T34</f>
        <v>0</v>
      </c>
      <c r="U34" s="166">
        <f>+J34+Jan!U34</f>
        <v>0</v>
      </c>
      <c r="V34" s="166">
        <f>+K34+Jan!V34</f>
        <v>0</v>
      </c>
      <c r="W34" s="166">
        <f>+L34+Jan!W34</f>
        <v>0</v>
      </c>
      <c r="X34" s="166">
        <f>+M34+Jan!X34</f>
        <v>0</v>
      </c>
      <c r="Y34" s="166">
        <f>+N34+Jan!Y34</f>
        <v>0</v>
      </c>
      <c r="Z34" s="166">
        <f>+O34+Jan!Z34</f>
        <v>0</v>
      </c>
      <c r="AA34" s="166">
        <f>+P34+Jan!AA34</f>
        <v>0</v>
      </c>
      <c r="AB34" s="166">
        <f>+Q34+Jan!AB34</f>
        <v>0</v>
      </c>
      <c r="AC34" s="166">
        <f>+R34+Jan!AC34</f>
        <v>0</v>
      </c>
    </row>
    <row r="35" spans="1:29" s="136" customFormat="1" ht="19.5" customHeight="1" thickBot="1" x14ac:dyDescent="0.35">
      <c r="A35" s="665" t="s">
        <v>14</v>
      </c>
      <c r="B35" s="666"/>
      <c r="C35" s="212">
        <f t="shared" ref="C35:J35" si="9">SUM(C33:C34)</f>
        <v>0</v>
      </c>
      <c r="D35" s="212">
        <f t="shared" si="9"/>
        <v>0</v>
      </c>
      <c r="E35" s="112">
        <f t="shared" si="9"/>
        <v>0</v>
      </c>
      <c r="F35" s="112">
        <f t="shared" si="9"/>
        <v>0</v>
      </c>
      <c r="G35" s="112">
        <f t="shared" si="9"/>
        <v>0</v>
      </c>
      <c r="H35" s="112">
        <f t="shared" si="9"/>
        <v>0</v>
      </c>
      <c r="I35" s="130">
        <f t="shared" si="9"/>
        <v>0</v>
      </c>
      <c r="J35" s="130">
        <f t="shared" si="9"/>
        <v>0</v>
      </c>
      <c r="K35" s="130">
        <f t="shared" ref="K35:R35" si="10">SUM(K33:K34)</f>
        <v>0</v>
      </c>
      <c r="L35" s="130">
        <f t="shared" si="10"/>
        <v>0</v>
      </c>
      <c r="M35" s="130">
        <f t="shared" si="10"/>
        <v>0</v>
      </c>
      <c r="N35" s="130">
        <f t="shared" si="10"/>
        <v>0</v>
      </c>
      <c r="O35" s="130">
        <f t="shared" si="10"/>
        <v>0</v>
      </c>
      <c r="P35" s="130">
        <f t="shared" si="10"/>
        <v>0</v>
      </c>
      <c r="Q35" s="130">
        <f t="shared" si="10"/>
        <v>0</v>
      </c>
      <c r="R35" s="130">
        <f t="shared" si="10"/>
        <v>0</v>
      </c>
    </row>
    <row r="36" spans="1:29" s="133" customFormat="1" ht="18" customHeight="1" thickTop="1" x14ac:dyDescent="0.3">
      <c r="A36" s="101" t="s">
        <v>15</v>
      </c>
      <c r="B36" s="102"/>
      <c r="C36" s="213"/>
      <c r="D36" s="214"/>
      <c r="E36" s="110"/>
      <c r="F36" s="110"/>
      <c r="G36" s="110"/>
      <c r="H36" s="185"/>
      <c r="I36" s="138"/>
      <c r="J36" s="139"/>
      <c r="K36" s="139"/>
      <c r="L36" s="137"/>
      <c r="M36" s="137"/>
      <c r="N36" s="137"/>
      <c r="O36" s="137"/>
      <c r="P36" s="137"/>
      <c r="Q36" s="137"/>
      <c r="R36" s="140"/>
    </row>
    <row r="37" spans="1:29" s="133" customFormat="1" ht="16" customHeight="1" x14ac:dyDescent="0.3">
      <c r="A37" s="200" t="str">
        <f>+Jan!A37</f>
        <v xml:space="preserve">Food Cost </v>
      </c>
      <c r="B37" s="69"/>
      <c r="C37" s="219">
        <f>+Jan!C37</f>
        <v>0</v>
      </c>
      <c r="D37" s="219">
        <f>+Jan!D37</f>
        <v>0</v>
      </c>
      <c r="E37" s="55">
        <f>SUM(G37)+Jan!E37</f>
        <v>0</v>
      </c>
      <c r="F37" s="55">
        <f>SUM(H37)+Jan!F37</f>
        <v>0</v>
      </c>
      <c r="G37" s="55">
        <f>SUM(I37+K37+M37+O37+Q37)</f>
        <v>0</v>
      </c>
      <c r="H37" s="55">
        <f>SUM(J37+L37+N37+P37+R37)</f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T37" s="166">
        <f>+I37+Jan!T37</f>
        <v>0</v>
      </c>
      <c r="U37" s="166">
        <f>+J37+Jan!U37</f>
        <v>0</v>
      </c>
      <c r="V37" s="166">
        <f>+K37+Jan!V37</f>
        <v>0</v>
      </c>
      <c r="W37" s="166">
        <f>+L37+Jan!W37</f>
        <v>0</v>
      </c>
      <c r="X37" s="166">
        <f>+M37+Jan!X37</f>
        <v>0</v>
      </c>
      <c r="Y37" s="166">
        <f>+N37+Jan!Y37</f>
        <v>0</v>
      </c>
      <c r="Z37" s="166">
        <f>+O37+Jan!Z37</f>
        <v>0</v>
      </c>
      <c r="AA37" s="166">
        <f>+P37+Jan!AA37</f>
        <v>0</v>
      </c>
      <c r="AB37" s="166">
        <f>+Q37+Jan!AB37</f>
        <v>0</v>
      </c>
      <c r="AC37" s="166">
        <f>+R37+Jan!AC37</f>
        <v>0</v>
      </c>
    </row>
    <row r="38" spans="1:29" s="136" customFormat="1" ht="19.5" customHeight="1" thickBot="1" x14ac:dyDescent="0.35">
      <c r="A38" s="665" t="s">
        <v>16</v>
      </c>
      <c r="B38" s="666"/>
      <c r="C38" s="212">
        <f>+C37</f>
        <v>0</v>
      </c>
      <c r="D38" s="212">
        <f>+D37</f>
        <v>0</v>
      </c>
      <c r="E38" s="112">
        <f t="shared" ref="E38:J38" si="11">SUM(E37:E37)</f>
        <v>0</v>
      </c>
      <c r="F38" s="112">
        <f t="shared" si="11"/>
        <v>0</v>
      </c>
      <c r="G38" s="112">
        <f t="shared" si="11"/>
        <v>0</v>
      </c>
      <c r="H38" s="112">
        <f t="shared" si="11"/>
        <v>0</v>
      </c>
      <c r="I38" s="130">
        <f t="shared" si="11"/>
        <v>0</v>
      </c>
      <c r="J38" s="130">
        <f t="shared" si="11"/>
        <v>0</v>
      </c>
      <c r="K38" s="130">
        <f t="shared" ref="K38:R38" si="12">SUM(K37:K37)</f>
        <v>0</v>
      </c>
      <c r="L38" s="130">
        <f t="shared" si="12"/>
        <v>0</v>
      </c>
      <c r="M38" s="130">
        <f t="shared" si="12"/>
        <v>0</v>
      </c>
      <c r="N38" s="130">
        <f t="shared" si="12"/>
        <v>0</v>
      </c>
      <c r="O38" s="130">
        <f t="shared" si="12"/>
        <v>0</v>
      </c>
      <c r="P38" s="130">
        <f t="shared" si="12"/>
        <v>0</v>
      </c>
      <c r="Q38" s="130">
        <f t="shared" si="12"/>
        <v>0</v>
      </c>
      <c r="R38" s="130">
        <f t="shared" si="12"/>
        <v>0</v>
      </c>
    </row>
    <row r="39" spans="1:29" s="133" customFormat="1" ht="18" customHeight="1" thickTop="1" x14ac:dyDescent="0.3">
      <c r="A39" s="101" t="s">
        <v>3</v>
      </c>
      <c r="B39" s="102"/>
      <c r="C39" s="213"/>
      <c r="D39" s="214"/>
      <c r="E39" s="110"/>
      <c r="F39" s="110"/>
      <c r="G39" s="110"/>
      <c r="H39" s="185"/>
      <c r="I39" s="138"/>
      <c r="J39" s="139"/>
      <c r="K39" s="139"/>
      <c r="L39" s="137"/>
      <c r="M39" s="137"/>
      <c r="N39" s="137"/>
      <c r="O39" s="137"/>
      <c r="P39" s="137"/>
      <c r="Q39" s="137"/>
      <c r="R39" s="140"/>
    </row>
    <row r="40" spans="1:29" s="133" customFormat="1" ht="16" customHeight="1" x14ac:dyDescent="0.3">
      <c r="A40" s="200" t="str">
        <f>+Jan!A40</f>
        <v>Supplies:Non food(Bags,liners etc)</v>
      </c>
      <c r="B40" s="72"/>
      <c r="C40" s="219">
        <f>+Jan!C40</f>
        <v>0</v>
      </c>
      <c r="D40" s="219">
        <f>+Jan!D40</f>
        <v>0</v>
      </c>
      <c r="E40" s="75">
        <f>SUM(G40)+Jan!E40</f>
        <v>0</v>
      </c>
      <c r="F40" s="55">
        <f>SUM(H40)+Jan!F40</f>
        <v>0</v>
      </c>
      <c r="G40" s="55">
        <f t="shared" ref="G40:G49" si="13">SUM(I40+K40+M40+O40+Q40)</f>
        <v>0</v>
      </c>
      <c r="H40" s="55">
        <f t="shared" ref="H40:H49" si="14">SUM(J40+L40+N40+P40+R40)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T40" s="166">
        <f>+I40+Jan!T40</f>
        <v>0</v>
      </c>
      <c r="U40" s="166">
        <f>+J40+Jan!U40</f>
        <v>0</v>
      </c>
      <c r="V40" s="166">
        <f>+K40+Jan!V40</f>
        <v>0</v>
      </c>
      <c r="W40" s="166">
        <f>+L40+Jan!W40</f>
        <v>0</v>
      </c>
      <c r="X40" s="166">
        <f>+M40+Jan!X40</f>
        <v>0</v>
      </c>
      <c r="Y40" s="166">
        <f>+N40+Jan!Y40</f>
        <v>0</v>
      </c>
      <c r="Z40" s="166">
        <f>+O40+Jan!Z40</f>
        <v>0</v>
      </c>
      <c r="AA40" s="166">
        <f>+P40+Jan!AA40</f>
        <v>0</v>
      </c>
      <c r="AB40" s="166">
        <f>+Q40+Jan!AB40</f>
        <v>0</v>
      </c>
      <c r="AC40" s="166">
        <f>+R40+Jan!AC40</f>
        <v>0</v>
      </c>
    </row>
    <row r="41" spans="1:29" s="133" customFormat="1" ht="16" customHeight="1" x14ac:dyDescent="0.3">
      <c r="A41" s="200" t="str">
        <f>+Jan!A41</f>
        <v>Health permit</v>
      </c>
      <c r="B41" s="72"/>
      <c r="C41" s="219">
        <f>+Jan!C41</f>
        <v>0</v>
      </c>
      <c r="D41" s="219">
        <f>+Jan!D41</f>
        <v>0</v>
      </c>
      <c r="E41" s="55">
        <f>SUM(G41)+Jan!E41</f>
        <v>0</v>
      </c>
      <c r="F41" s="55">
        <f>SUM(H41)+Jan!F41</f>
        <v>0</v>
      </c>
      <c r="G41" s="55">
        <f t="shared" si="13"/>
        <v>0</v>
      </c>
      <c r="H41" s="55">
        <f t="shared" si="14"/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T41" s="166">
        <f>+I41+Jan!T41</f>
        <v>0</v>
      </c>
      <c r="U41" s="166">
        <f>+J41+Jan!U41</f>
        <v>0</v>
      </c>
      <c r="V41" s="166">
        <f>+K41+Jan!V41</f>
        <v>0</v>
      </c>
      <c r="W41" s="166">
        <f>+L41+Jan!W41</f>
        <v>0</v>
      </c>
      <c r="X41" s="166">
        <f>+M41+Jan!X41</f>
        <v>0</v>
      </c>
      <c r="Y41" s="166">
        <f>+N41+Jan!Y41</f>
        <v>0</v>
      </c>
      <c r="Z41" s="166">
        <f>+O41+Jan!Z41</f>
        <v>0</v>
      </c>
      <c r="AA41" s="166">
        <f>+P41+Jan!AA41</f>
        <v>0</v>
      </c>
      <c r="AB41" s="166">
        <f>+Q41+Jan!AB41</f>
        <v>0</v>
      </c>
      <c r="AC41" s="166">
        <f>+R41+Jan!AC41</f>
        <v>0</v>
      </c>
    </row>
    <row r="42" spans="1:29" s="133" customFormat="1" ht="16" customHeight="1" x14ac:dyDescent="0.3">
      <c r="A42" s="200" t="str">
        <f>+Jan!A42</f>
        <v>Rent</v>
      </c>
      <c r="B42" s="72"/>
      <c r="C42" s="219">
        <f>+Jan!C42</f>
        <v>0</v>
      </c>
      <c r="D42" s="219">
        <f>+Jan!D42</f>
        <v>0</v>
      </c>
      <c r="E42" s="55">
        <f>SUM(G42)+Jan!E42</f>
        <v>0</v>
      </c>
      <c r="F42" s="55">
        <f>SUM(H42)+Jan!F42</f>
        <v>0</v>
      </c>
      <c r="G42" s="55">
        <f t="shared" si="13"/>
        <v>0</v>
      </c>
      <c r="H42" s="55">
        <f t="shared" si="14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T42" s="166">
        <f>+I42+Jan!T42</f>
        <v>0</v>
      </c>
      <c r="U42" s="166">
        <f>+J42+Jan!U42</f>
        <v>0</v>
      </c>
      <c r="V42" s="166">
        <f>+K42+Jan!V42</f>
        <v>0</v>
      </c>
      <c r="W42" s="166">
        <f>+L42+Jan!W42</f>
        <v>0</v>
      </c>
      <c r="X42" s="166">
        <f>+M42+Jan!X42</f>
        <v>0</v>
      </c>
      <c r="Y42" s="166">
        <f>+N42+Jan!Y42</f>
        <v>0</v>
      </c>
      <c r="Z42" s="166">
        <f>+O42+Jan!Z42</f>
        <v>0</v>
      </c>
      <c r="AA42" s="166">
        <f>+P42+Jan!AA42</f>
        <v>0</v>
      </c>
      <c r="AB42" s="166">
        <f>+Q42+Jan!AB42</f>
        <v>0</v>
      </c>
      <c r="AC42" s="166">
        <f>+R42+Jan!AC42</f>
        <v>0</v>
      </c>
    </row>
    <row r="43" spans="1:29" s="133" customFormat="1" ht="16" customHeight="1" x14ac:dyDescent="0.3">
      <c r="A43" s="200" t="str">
        <f>+Jan!A43</f>
        <v>Program Publicity</v>
      </c>
      <c r="B43" s="72"/>
      <c r="C43" s="219">
        <f>+Jan!C43</f>
        <v>0</v>
      </c>
      <c r="D43" s="219">
        <f>+Jan!D43</f>
        <v>0</v>
      </c>
      <c r="E43" s="55">
        <f>SUM(G43)+Jan!E43</f>
        <v>0</v>
      </c>
      <c r="F43" s="55">
        <f>SUM(H43)+Jan!F43</f>
        <v>0</v>
      </c>
      <c r="G43" s="55">
        <f t="shared" si="13"/>
        <v>0</v>
      </c>
      <c r="H43" s="55">
        <f t="shared" si="14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T43" s="166">
        <f>+I43+Jan!T43</f>
        <v>0</v>
      </c>
      <c r="U43" s="166">
        <f>+J43+Jan!U43</f>
        <v>0</v>
      </c>
      <c r="V43" s="166">
        <f>+K43+Jan!V43</f>
        <v>0</v>
      </c>
      <c r="W43" s="166">
        <f>+L43+Jan!W43</f>
        <v>0</v>
      </c>
      <c r="X43" s="166">
        <f>+M43+Jan!X43</f>
        <v>0</v>
      </c>
      <c r="Y43" s="166">
        <f>+N43+Jan!Y43</f>
        <v>0</v>
      </c>
      <c r="Z43" s="166">
        <f>+O43+Jan!Z43</f>
        <v>0</v>
      </c>
      <c r="AA43" s="166">
        <f>+P43+Jan!AA43</f>
        <v>0</v>
      </c>
      <c r="AB43" s="166">
        <f>+Q43+Jan!AB43</f>
        <v>0</v>
      </c>
      <c r="AC43" s="166">
        <f>+R43+Jan!AC43</f>
        <v>0</v>
      </c>
    </row>
    <row r="44" spans="1:29" s="133" customFormat="1" ht="16" customHeight="1" x14ac:dyDescent="0.3">
      <c r="A44" s="200" t="str">
        <f>+Jan!A44</f>
        <v>Other</v>
      </c>
      <c r="B44" s="298"/>
      <c r="C44" s="219">
        <f>+Jan!C44</f>
        <v>0</v>
      </c>
      <c r="D44" s="219">
        <f>+Jan!D44</f>
        <v>0</v>
      </c>
      <c r="E44" s="55">
        <f>SUM(G44)+Jan!E44</f>
        <v>0</v>
      </c>
      <c r="F44" s="55">
        <f>SUM(H44)+Jan!F44</f>
        <v>0</v>
      </c>
      <c r="G44" s="55">
        <f t="shared" ref="G44:H46" si="15">SUM(I44+K44+M44+O44+Q44)</f>
        <v>0</v>
      </c>
      <c r="H44" s="55">
        <f t="shared" si="1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T44" s="166">
        <f>+I44+Jan!T44</f>
        <v>0</v>
      </c>
      <c r="U44" s="166">
        <f>+J44+Jan!U44</f>
        <v>0</v>
      </c>
      <c r="V44" s="166">
        <f>+K44+Jan!V44</f>
        <v>0</v>
      </c>
      <c r="W44" s="166">
        <f>+L44+Jan!W44</f>
        <v>0</v>
      </c>
      <c r="X44" s="166">
        <f>+M44+Jan!X44</f>
        <v>0</v>
      </c>
      <c r="Y44" s="166">
        <f>+N44+Jan!Y44</f>
        <v>0</v>
      </c>
      <c r="Z44" s="166">
        <f>+O44+Jan!Z44</f>
        <v>0</v>
      </c>
      <c r="AA44" s="166">
        <f>+P44+Jan!AA44</f>
        <v>0</v>
      </c>
      <c r="AB44" s="166">
        <f>+Q44+Jan!AB44</f>
        <v>0</v>
      </c>
      <c r="AC44" s="166">
        <f>+R44+Jan!AC44</f>
        <v>0</v>
      </c>
    </row>
    <row r="45" spans="1:29" s="133" customFormat="1" ht="16" customHeight="1" x14ac:dyDescent="0.3">
      <c r="A45" s="200" t="str">
        <f>+Jan!A45</f>
        <v>Other</v>
      </c>
      <c r="B45" s="298"/>
      <c r="C45" s="219">
        <f>+Jan!C45</f>
        <v>0</v>
      </c>
      <c r="D45" s="219">
        <f>+Jan!D45</f>
        <v>0</v>
      </c>
      <c r="E45" s="55">
        <f>SUM(G45)+Jan!E45</f>
        <v>0</v>
      </c>
      <c r="F45" s="55">
        <f>SUM(H45)+Jan!F45</f>
        <v>0</v>
      </c>
      <c r="G45" s="55">
        <f t="shared" si="15"/>
        <v>0</v>
      </c>
      <c r="H45" s="55">
        <f t="shared" si="1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T45" s="166">
        <f>+I45+Jan!T45</f>
        <v>0</v>
      </c>
      <c r="U45" s="166">
        <f>+J45+Jan!U45</f>
        <v>0</v>
      </c>
      <c r="V45" s="166">
        <f>+K45+Jan!V45</f>
        <v>0</v>
      </c>
      <c r="W45" s="166">
        <f>+L45+Jan!W45</f>
        <v>0</v>
      </c>
      <c r="X45" s="166">
        <f>+M45+Jan!X45</f>
        <v>0</v>
      </c>
      <c r="Y45" s="166">
        <f>+N45+Jan!Y45</f>
        <v>0</v>
      </c>
      <c r="Z45" s="166">
        <f>+O45+Jan!Z45</f>
        <v>0</v>
      </c>
      <c r="AA45" s="166">
        <f>+P45+Jan!AA45</f>
        <v>0</v>
      </c>
      <c r="AB45" s="166">
        <f>+Q45+Jan!AB45</f>
        <v>0</v>
      </c>
      <c r="AC45" s="166">
        <f>+R45+Jan!AC45</f>
        <v>0</v>
      </c>
    </row>
    <row r="46" spans="1:29" s="133" customFormat="1" ht="16" customHeight="1" x14ac:dyDescent="0.3">
      <c r="A46" s="200" t="str">
        <f>+Jan!A46</f>
        <v>Indirect Costs (no more than 10% of grant funds)</v>
      </c>
      <c r="B46" s="234"/>
      <c r="C46" s="219">
        <f>+Jan!C46</f>
        <v>0</v>
      </c>
      <c r="D46" s="219">
        <f>+Jan!D46</f>
        <v>0</v>
      </c>
      <c r="E46" s="55">
        <f>SUM(G46)+Jan!E46</f>
        <v>0</v>
      </c>
      <c r="F46" s="55">
        <f>SUM(H46)+Jan!F46</f>
        <v>0</v>
      </c>
      <c r="G46" s="55">
        <f t="shared" si="15"/>
        <v>0</v>
      </c>
      <c r="H46" s="55">
        <f t="shared" si="1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T46" s="166">
        <f>+I46+Jan!T46</f>
        <v>0</v>
      </c>
      <c r="U46" s="166">
        <f>+J46+Jan!U46</f>
        <v>0</v>
      </c>
      <c r="V46" s="166">
        <f>+K46+Jan!V46</f>
        <v>0</v>
      </c>
      <c r="W46" s="166">
        <f>+L46+Jan!W46</f>
        <v>0</v>
      </c>
      <c r="X46" s="166">
        <f>+M46+Jan!X46</f>
        <v>0</v>
      </c>
      <c r="Y46" s="166">
        <f>+N46+Jan!Y46</f>
        <v>0</v>
      </c>
      <c r="Z46" s="166">
        <f>+O46+Jan!Z46</f>
        <v>0</v>
      </c>
      <c r="AA46" s="166">
        <f>+P46+Jan!AA46</f>
        <v>0</v>
      </c>
      <c r="AB46" s="166">
        <f>+Q46+Jan!AB46</f>
        <v>0</v>
      </c>
      <c r="AC46" s="166">
        <f>+R46+Jan!AC46</f>
        <v>0</v>
      </c>
    </row>
    <row r="47" spans="1:29" s="133" customFormat="1" ht="16" customHeight="1" x14ac:dyDescent="0.3">
      <c r="A47" s="200"/>
      <c r="B47" s="234"/>
      <c r="C47" s="219"/>
      <c r="D47" s="219"/>
      <c r="E47" s="55"/>
      <c r="F47" s="55"/>
      <c r="G47" s="55"/>
      <c r="H47" s="55"/>
      <c r="I47" s="68"/>
      <c r="J47" s="68"/>
      <c r="K47" s="68"/>
      <c r="L47" s="68"/>
      <c r="M47" s="68"/>
      <c r="N47" s="68"/>
      <c r="O47" s="68"/>
      <c r="P47" s="68"/>
      <c r="Q47" s="68"/>
      <c r="R47" s="68"/>
      <c r="T47" s="166">
        <f>+I47+Jan!T47</f>
        <v>0</v>
      </c>
      <c r="U47" s="166">
        <f>+J47+Jan!U47</f>
        <v>0</v>
      </c>
      <c r="V47" s="166">
        <f>+K47+Jan!V47</f>
        <v>0</v>
      </c>
      <c r="W47" s="166">
        <f>+L47+Jan!W47</f>
        <v>0</v>
      </c>
      <c r="X47" s="166">
        <f>+M47+Jan!X47</f>
        <v>0</v>
      </c>
      <c r="Y47" s="166">
        <f>+N47+Jan!Y47</f>
        <v>0</v>
      </c>
      <c r="Z47" s="166">
        <f>+O47+Jan!Z47</f>
        <v>0</v>
      </c>
      <c r="AA47" s="166">
        <f>+P47+Jan!AA47</f>
        <v>0</v>
      </c>
      <c r="AB47" s="166">
        <f>+Q47+Jan!AB47</f>
        <v>0</v>
      </c>
      <c r="AC47" s="166">
        <f>+R47+Jan!AC47</f>
        <v>0</v>
      </c>
    </row>
    <row r="48" spans="1:29" s="133" customFormat="1" ht="16" customHeight="1" x14ac:dyDescent="0.3">
      <c r="A48" s="200"/>
      <c r="B48" s="234"/>
      <c r="C48" s="219"/>
      <c r="D48" s="219"/>
      <c r="E48" s="55"/>
      <c r="F48" s="55"/>
      <c r="G48" s="55"/>
      <c r="H48" s="55"/>
      <c r="I48" s="68"/>
      <c r="J48" s="68"/>
      <c r="K48" s="68"/>
      <c r="L48" s="68"/>
      <c r="M48" s="68"/>
      <c r="N48" s="68"/>
      <c r="O48" s="68"/>
      <c r="P48" s="68"/>
      <c r="Q48" s="68"/>
      <c r="R48" s="68"/>
      <c r="T48" s="166">
        <f>+I48+Jan!T48</f>
        <v>0</v>
      </c>
      <c r="U48" s="166">
        <f>+J48+Jan!U48</f>
        <v>0</v>
      </c>
      <c r="V48" s="166">
        <f>+K48+Jan!V48</f>
        <v>0</v>
      </c>
      <c r="W48" s="166">
        <f>+L48+Jan!W48</f>
        <v>0</v>
      </c>
      <c r="X48" s="166">
        <f>+M48+Jan!X48</f>
        <v>0</v>
      </c>
      <c r="Y48" s="166">
        <f>+N48+Jan!Y48</f>
        <v>0</v>
      </c>
      <c r="Z48" s="166">
        <f>+O48+Jan!Z48</f>
        <v>0</v>
      </c>
      <c r="AA48" s="166">
        <f>+P48+Jan!AA48</f>
        <v>0</v>
      </c>
      <c r="AB48" s="166">
        <f>+Q48+Jan!AB48</f>
        <v>0</v>
      </c>
      <c r="AC48" s="166">
        <f>+R48+Jan!AC48</f>
        <v>0</v>
      </c>
    </row>
    <row r="49" spans="1:29" s="133" customFormat="1" ht="16" customHeight="1" x14ac:dyDescent="0.3">
      <c r="A49" s="200">
        <f>+Jan!A49</f>
        <v>0</v>
      </c>
      <c r="B49" s="72"/>
      <c r="C49" s="219">
        <f>+Jan!C49</f>
        <v>0</v>
      </c>
      <c r="D49" s="219">
        <f>+Jan!D49</f>
        <v>0</v>
      </c>
      <c r="E49" s="55">
        <f>SUM(G49)+Jan!E49</f>
        <v>0</v>
      </c>
      <c r="F49" s="55">
        <f>SUM(H49)+Jan!F49</f>
        <v>0</v>
      </c>
      <c r="G49" s="55">
        <f t="shared" si="13"/>
        <v>0</v>
      </c>
      <c r="H49" s="55">
        <f t="shared" si="14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6">
        <f>+I49+Jan!T49</f>
        <v>0</v>
      </c>
      <c r="U49" s="166">
        <f>+J49+Jan!U49</f>
        <v>0</v>
      </c>
      <c r="V49" s="166">
        <f>+K49+Jan!V49</f>
        <v>0</v>
      </c>
      <c r="W49" s="166">
        <f>+L49+Jan!W49</f>
        <v>0</v>
      </c>
      <c r="X49" s="166">
        <f>+M49+Jan!X49</f>
        <v>0</v>
      </c>
      <c r="Y49" s="166">
        <f>+N49+Jan!Y49</f>
        <v>0</v>
      </c>
      <c r="Z49" s="166">
        <f>+O49+Jan!Z49</f>
        <v>0</v>
      </c>
      <c r="AA49" s="166">
        <f>+P49+Jan!AA49</f>
        <v>0</v>
      </c>
      <c r="AB49" s="166">
        <f>+Q49+Jan!AB49</f>
        <v>0</v>
      </c>
      <c r="AC49" s="166">
        <f>+R49+Jan!AC49</f>
        <v>0</v>
      </c>
    </row>
    <row r="50" spans="1:29" s="136" customFormat="1" ht="19.5" customHeight="1" x14ac:dyDescent="0.3">
      <c r="A50" s="683" t="s">
        <v>17</v>
      </c>
      <c r="B50" s="684"/>
      <c r="C50" s="217">
        <f t="shared" ref="C50:R50" si="16">SUM(C40:C49)</f>
        <v>0</v>
      </c>
      <c r="D50" s="217">
        <f t="shared" si="16"/>
        <v>0</v>
      </c>
      <c r="E50" s="113">
        <f t="shared" si="16"/>
        <v>0</v>
      </c>
      <c r="F50" s="113">
        <f t="shared" si="16"/>
        <v>0</v>
      </c>
      <c r="G50" s="122">
        <f t="shared" si="16"/>
        <v>0</v>
      </c>
      <c r="H50" s="122">
        <f t="shared" si="16"/>
        <v>0</v>
      </c>
      <c r="I50" s="95">
        <f t="shared" si="16"/>
        <v>0</v>
      </c>
      <c r="J50" s="95">
        <f t="shared" si="16"/>
        <v>0</v>
      </c>
      <c r="K50" s="95">
        <f t="shared" si="16"/>
        <v>0</v>
      </c>
      <c r="L50" s="95">
        <f t="shared" si="16"/>
        <v>0</v>
      </c>
      <c r="M50" s="95">
        <f t="shared" si="16"/>
        <v>0</v>
      </c>
      <c r="N50" s="95">
        <f t="shared" si="16"/>
        <v>0</v>
      </c>
      <c r="O50" s="95">
        <f t="shared" si="16"/>
        <v>0</v>
      </c>
      <c r="P50" s="95">
        <f t="shared" si="16"/>
        <v>0</v>
      </c>
      <c r="Q50" s="95">
        <f t="shared" si="16"/>
        <v>0</v>
      </c>
      <c r="R50" s="95">
        <f t="shared" si="16"/>
        <v>0</v>
      </c>
    </row>
    <row r="51" spans="1:29" s="136" customFormat="1" ht="7.5" customHeight="1" x14ac:dyDescent="0.35">
      <c r="A51" s="142"/>
      <c r="B51" s="125"/>
      <c r="C51" s="218"/>
      <c r="D51" s="218"/>
      <c r="E51" s="114"/>
      <c r="F51" s="114"/>
      <c r="G51" s="123"/>
      <c r="H51" s="114"/>
      <c r="I51" s="124"/>
      <c r="J51" s="124"/>
      <c r="K51" s="125"/>
      <c r="L51" s="125"/>
      <c r="M51" s="125"/>
      <c r="N51" s="125"/>
      <c r="O51" s="125"/>
      <c r="P51" s="125"/>
      <c r="Q51" s="125"/>
      <c r="R51" s="126"/>
    </row>
    <row r="52" spans="1:29" s="133" customFormat="1" ht="21.75" customHeight="1" thickBot="1" x14ac:dyDescent="0.35">
      <c r="A52" s="143" t="s">
        <v>18</v>
      </c>
      <c r="B52" s="144"/>
      <c r="C52" s="210"/>
      <c r="D52" s="210"/>
      <c r="E52" s="115"/>
      <c r="F52" s="115"/>
      <c r="G52" s="115">
        <f t="shared" ref="G52:R52" si="17">SUM(G50,G38,G35,G31,G27,G22)</f>
        <v>0</v>
      </c>
      <c r="H52" s="127">
        <f t="shared" si="17"/>
        <v>0</v>
      </c>
      <c r="I52" s="99">
        <f t="shared" si="17"/>
        <v>0</v>
      </c>
      <c r="J52" s="99">
        <f t="shared" si="17"/>
        <v>0</v>
      </c>
      <c r="K52" s="99">
        <f t="shared" si="17"/>
        <v>0</v>
      </c>
      <c r="L52" s="99">
        <f t="shared" si="17"/>
        <v>0</v>
      </c>
      <c r="M52" s="99">
        <f t="shared" si="17"/>
        <v>0</v>
      </c>
      <c r="N52" s="99">
        <f t="shared" si="17"/>
        <v>0</v>
      </c>
      <c r="O52" s="99">
        <f t="shared" si="17"/>
        <v>0</v>
      </c>
      <c r="P52" s="99">
        <f t="shared" si="17"/>
        <v>0</v>
      </c>
      <c r="Q52" s="99">
        <f t="shared" si="17"/>
        <v>0</v>
      </c>
      <c r="R52" s="99">
        <f t="shared" si="17"/>
        <v>0</v>
      </c>
    </row>
    <row r="53" spans="1:29" s="133" customFormat="1" ht="26.25" customHeight="1" thickTop="1" thickBot="1" x14ac:dyDescent="0.35">
      <c r="A53" s="681" t="s">
        <v>81</v>
      </c>
      <c r="B53" s="682"/>
      <c r="C53" s="209">
        <f>+C50+C38+C35+C31+C27+C22</f>
        <v>0</v>
      </c>
      <c r="D53" s="209">
        <f>+D50+D38+D35+D31+D27+D22</f>
        <v>0</v>
      </c>
      <c r="E53" s="116">
        <f>+E22+E27+E31+E35+E38+E50</f>
        <v>0</v>
      </c>
      <c r="F53" s="116">
        <f>+F22+F27+F31+F35+F38+F50</f>
        <v>0</v>
      </c>
      <c r="G53" s="128"/>
      <c r="H53" s="129"/>
      <c r="I53" s="130">
        <f>+I52+Jan!I53</f>
        <v>0</v>
      </c>
      <c r="J53" s="130">
        <f>+J52+Jan!J53</f>
        <v>0</v>
      </c>
      <c r="K53" s="130">
        <f>+K52+Jan!K53</f>
        <v>0</v>
      </c>
      <c r="L53" s="130">
        <f>+L52+Jan!L53</f>
        <v>0</v>
      </c>
      <c r="M53" s="130">
        <f>+M52+Jan!M53</f>
        <v>0</v>
      </c>
      <c r="N53" s="130">
        <f>+N52+Jan!N53</f>
        <v>0</v>
      </c>
      <c r="O53" s="130">
        <f>+O52+Jan!O53</f>
        <v>0</v>
      </c>
      <c r="P53" s="130">
        <f>+P52+Jan!P53</f>
        <v>0</v>
      </c>
      <c r="Q53" s="130">
        <f>+Q52+Jan!Q53</f>
        <v>0</v>
      </c>
      <c r="R53" s="130">
        <f>+R52+Jan!R53</f>
        <v>0</v>
      </c>
      <c r="T53" s="166">
        <f>SUM(T13:T52)</f>
        <v>0</v>
      </c>
      <c r="U53" s="166">
        <f t="shared" ref="U53:AC53" si="18">SUM(U13:U52)</f>
        <v>0</v>
      </c>
      <c r="V53" s="166">
        <f t="shared" si="18"/>
        <v>0</v>
      </c>
      <c r="W53" s="166">
        <f t="shared" si="18"/>
        <v>0</v>
      </c>
      <c r="X53" s="166">
        <f t="shared" si="18"/>
        <v>0</v>
      </c>
      <c r="Y53" s="166">
        <f t="shared" si="18"/>
        <v>0</v>
      </c>
      <c r="Z53" s="166">
        <f t="shared" si="18"/>
        <v>0</v>
      </c>
      <c r="AA53" s="166">
        <f t="shared" si="18"/>
        <v>0</v>
      </c>
      <c r="AB53" s="166">
        <f t="shared" si="18"/>
        <v>0</v>
      </c>
      <c r="AC53" s="166">
        <f t="shared" si="18"/>
        <v>0</v>
      </c>
    </row>
    <row r="54" spans="1:29" ht="26.25" customHeight="1" thickTop="1" thickBot="1" x14ac:dyDescent="0.35">
      <c r="A54" s="728" t="s">
        <v>82</v>
      </c>
      <c r="B54" s="729"/>
      <c r="C54" s="49"/>
      <c r="D54" s="50"/>
      <c r="E54" s="46"/>
      <c r="F54" s="46"/>
      <c r="G54" s="43"/>
      <c r="H54" s="39"/>
      <c r="I54" s="47">
        <f>+I8-I67</f>
        <v>0</v>
      </c>
      <c r="J54" s="47">
        <f>+J8-J67</f>
        <v>0</v>
      </c>
      <c r="K54" s="46">
        <f>+I54+J54</f>
        <v>0</v>
      </c>
      <c r="L54" s="46"/>
      <c r="M54" s="46"/>
      <c r="N54" s="46"/>
      <c r="O54" s="46"/>
      <c r="P54" s="46"/>
      <c r="Q54" s="46"/>
      <c r="R54" s="46"/>
      <c r="T54" s="329" t="e">
        <f>+T53/P1</f>
        <v>#DIV/0!</v>
      </c>
      <c r="U54" s="329" t="e">
        <f>+U53/R1</f>
        <v>#DIV/0!</v>
      </c>
    </row>
    <row r="55" spans="1:29" ht="18" customHeight="1" thickBot="1" x14ac:dyDescent="0.35">
      <c r="A55" s="731" t="s">
        <v>7</v>
      </c>
      <c r="B55" s="732"/>
      <c r="C55" s="5"/>
      <c r="D55" s="5"/>
      <c r="E55" s="32"/>
      <c r="F55" s="32"/>
      <c r="G55" s="32"/>
      <c r="H55" s="32"/>
      <c r="I55" s="737" t="s">
        <v>20</v>
      </c>
      <c r="J55" s="737"/>
      <c r="K55" s="737"/>
      <c r="L55" s="737"/>
      <c r="M55" s="32"/>
      <c r="N55" s="737" t="s">
        <v>6</v>
      </c>
      <c r="O55" s="737"/>
      <c r="P55" s="737"/>
      <c r="Q55" s="737"/>
      <c r="R55" s="737"/>
      <c r="T55" s="327">
        <f>+T53+U53</f>
        <v>0</v>
      </c>
    </row>
    <row r="56" spans="1:29" ht="12.5" x14ac:dyDescent="0.25">
      <c r="A56" s="68">
        <v>1500</v>
      </c>
      <c r="B56" s="68">
        <v>1500</v>
      </c>
      <c r="C56" s="192"/>
      <c r="D56" s="192"/>
      <c r="E56" s="192"/>
      <c r="F56" s="192"/>
      <c r="G56" s="192"/>
      <c r="H56" s="192"/>
      <c r="I56" s="674"/>
      <c r="J56" s="675"/>
      <c r="K56" s="675"/>
      <c r="L56" s="676"/>
      <c r="M56" s="195"/>
      <c r="N56" s="674"/>
      <c r="O56" s="675"/>
      <c r="P56" s="675"/>
      <c r="Q56" s="675"/>
      <c r="R56" s="676"/>
    </row>
    <row r="57" spans="1:29" ht="12.5" x14ac:dyDescent="0.25">
      <c r="A57" s="726"/>
      <c r="B57" s="727"/>
      <c r="C57" s="70"/>
      <c r="D57" s="70"/>
      <c r="E57" s="70"/>
      <c r="F57" s="70"/>
      <c r="G57" s="70"/>
      <c r="H57" s="70"/>
      <c r="I57" s="674"/>
      <c r="J57" s="675"/>
      <c r="K57" s="675"/>
      <c r="L57" s="676"/>
      <c r="M57" s="195"/>
      <c r="N57" s="674"/>
      <c r="O57" s="675"/>
      <c r="P57" s="675"/>
      <c r="Q57" s="675"/>
      <c r="R57" s="676"/>
    </row>
    <row r="58" spans="1:29" s="133" customFormat="1" ht="11.25" customHeight="1" thickBot="1" x14ac:dyDescent="0.35">
      <c r="A58" s="710" t="s">
        <v>24</v>
      </c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2"/>
    </row>
    <row r="59" spans="1:29" s="133" customFormat="1" ht="49.5" customHeight="1" thickBot="1" x14ac:dyDescent="0.4">
      <c r="A59" s="705" t="s">
        <v>232</v>
      </c>
      <c r="B59" s="706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03" customFormat="1" ht="16" customHeight="1" x14ac:dyDescent="0.25">
      <c r="A60" s="145" t="s">
        <v>25</v>
      </c>
      <c r="B60" s="701"/>
      <c r="C60" s="701"/>
      <c r="D60" s="701"/>
      <c r="E60" s="56"/>
      <c r="F60" s="146" t="s">
        <v>27</v>
      </c>
      <c r="G60" s="647"/>
      <c r="H60" s="647"/>
      <c r="I60" s="647"/>
      <c r="J60" s="647"/>
      <c r="K60" s="59" t="s">
        <v>75</v>
      </c>
      <c r="L60" s="653"/>
      <c r="M60" s="653"/>
      <c r="N60" s="64" t="s">
        <v>9</v>
      </c>
      <c r="O60" s="647"/>
      <c r="P60" s="647"/>
      <c r="Q60" s="647"/>
      <c r="R60" s="648"/>
    </row>
    <row r="61" spans="1:29" s="203" customFormat="1" ht="16" customHeight="1" x14ac:dyDescent="0.25">
      <c r="A61" s="147"/>
      <c r="B61" s="702"/>
      <c r="C61" s="702"/>
      <c r="D61" s="702"/>
      <c r="E61" s="57"/>
      <c r="F61" s="60"/>
      <c r="G61" s="649"/>
      <c r="H61" s="649"/>
      <c r="I61" s="649"/>
      <c r="J61" s="649"/>
      <c r="K61" s="62"/>
      <c r="L61" s="654"/>
      <c r="M61" s="654"/>
      <c r="N61" s="65"/>
      <c r="O61" s="649"/>
      <c r="P61" s="649"/>
      <c r="Q61" s="649"/>
      <c r="R61" s="650"/>
    </row>
    <row r="62" spans="1:29" s="203" customFormat="1" ht="16" customHeight="1" x14ac:dyDescent="0.25">
      <c r="A62" s="145" t="s">
        <v>26</v>
      </c>
      <c r="B62" s="703"/>
      <c r="C62" s="703"/>
      <c r="D62" s="703"/>
      <c r="E62" s="56"/>
      <c r="F62" s="146" t="s">
        <v>27</v>
      </c>
      <c r="G62" s="645"/>
      <c r="H62" s="645"/>
      <c r="I62" s="645"/>
      <c r="J62" s="645"/>
      <c r="K62" s="59" t="s">
        <v>75</v>
      </c>
      <c r="L62" s="654"/>
      <c r="M62" s="654"/>
      <c r="N62" s="64" t="s">
        <v>9</v>
      </c>
      <c r="O62" s="645"/>
      <c r="P62" s="645"/>
      <c r="Q62" s="645"/>
      <c r="R62" s="651"/>
    </row>
    <row r="63" spans="1:29" s="203" customFormat="1" ht="16" customHeight="1" thickBot="1" x14ac:dyDescent="0.3">
      <c r="A63" s="148"/>
      <c r="B63" s="704"/>
      <c r="C63" s="704"/>
      <c r="D63" s="704"/>
      <c r="E63" s="67"/>
      <c r="F63" s="58"/>
      <c r="G63" s="646"/>
      <c r="H63" s="646"/>
      <c r="I63" s="646"/>
      <c r="J63" s="646"/>
      <c r="K63" s="63"/>
      <c r="L63" s="719"/>
      <c r="M63" s="719"/>
      <c r="N63" s="9"/>
      <c r="O63" s="646"/>
      <c r="P63" s="646"/>
      <c r="Q63" s="646"/>
      <c r="R63" s="652"/>
    </row>
    <row r="64" spans="1:29" s="203" customFormat="1" ht="16" customHeight="1" thickBot="1" x14ac:dyDescent="0.3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1"/>
    </row>
    <row r="65" spans="1:18" s="203" customFormat="1" ht="16" customHeight="1" thickBot="1" x14ac:dyDescent="0.35">
      <c r="A65" s="643" t="s">
        <v>21</v>
      </c>
      <c r="B65" s="644"/>
      <c r="C65" s="17"/>
      <c r="D65" s="17"/>
      <c r="E65" s="335" t="s">
        <v>75</v>
      </c>
      <c r="F65" s="333"/>
      <c r="G65" s="708" t="s">
        <v>83</v>
      </c>
      <c r="H65" s="709"/>
      <c r="I65" s="152">
        <f>+I52</f>
        <v>0</v>
      </c>
      <c r="J65" s="152">
        <f>+J52</f>
        <v>0</v>
      </c>
      <c r="K65" s="153">
        <f>+I65+J65</f>
        <v>0</v>
      </c>
      <c r="L65" s="336" t="s">
        <v>236</v>
      </c>
      <c r="M65" s="722" t="s">
        <v>237</v>
      </c>
      <c r="N65" s="723"/>
      <c r="O65" s="643" t="s">
        <v>76</v>
      </c>
      <c r="P65" s="644"/>
      <c r="Q65" s="334"/>
      <c r="R65" s="154" t="s">
        <v>75</v>
      </c>
    </row>
    <row r="66" spans="1:18" s="203" customFormat="1" ht="16" customHeight="1" thickBot="1" x14ac:dyDescent="0.35">
      <c r="A66" s="695"/>
      <c r="B66" s="696"/>
      <c r="C66" s="696"/>
      <c r="D66" s="696"/>
      <c r="E66" s="696"/>
      <c r="F66" s="699"/>
      <c r="G66" s="641" t="s">
        <v>79</v>
      </c>
      <c r="H66" s="642"/>
      <c r="I66" s="156">
        <f>+I65</f>
        <v>0</v>
      </c>
      <c r="J66" s="157">
        <f>+J65</f>
        <v>0</v>
      </c>
      <c r="K66" s="158">
        <f>+I66+J66</f>
        <v>0</v>
      </c>
      <c r="L66" s="337" t="s">
        <v>28</v>
      </c>
      <c r="M66" s="159"/>
      <c r="N66" s="159"/>
      <c r="O66" s="713"/>
      <c r="P66" s="714"/>
      <c r="Q66" s="715"/>
      <c r="R66" s="720"/>
    </row>
    <row r="67" spans="1:18" s="203" customFormat="1" ht="16" customHeight="1" thickBot="1" x14ac:dyDescent="0.4">
      <c r="A67" s="697"/>
      <c r="B67" s="698"/>
      <c r="C67" s="698"/>
      <c r="D67" s="698"/>
      <c r="E67" s="698"/>
      <c r="F67" s="700"/>
      <c r="G67" s="639" t="s">
        <v>80</v>
      </c>
      <c r="H67" s="640"/>
      <c r="I67" s="162">
        <f>+Jan!I67+Feb!I66</f>
        <v>0</v>
      </c>
      <c r="J67" s="162">
        <f>+Jan!J67+Feb!J66</f>
        <v>0</v>
      </c>
      <c r="K67" s="164">
        <f>+I67+J67</f>
        <v>0</v>
      </c>
      <c r="L67" s="338">
        <f>IFERROR(K67/R2,0)</f>
        <v>0</v>
      </c>
      <c r="M67" s="61"/>
      <c r="N67" s="61"/>
      <c r="O67" s="716"/>
      <c r="P67" s="717"/>
      <c r="Q67" s="718"/>
      <c r="R67" s="721"/>
    </row>
    <row r="68" spans="1:18" ht="16" customHeight="1" x14ac:dyDescent="0.25">
      <c r="E68" s="23"/>
    </row>
    <row r="69" spans="1:18" ht="16" customHeight="1" x14ac:dyDescent="0.25">
      <c r="J69" s="12" t="s">
        <v>211</v>
      </c>
      <c r="K69" s="331">
        <f>+K67+K54</f>
        <v>0</v>
      </c>
    </row>
  </sheetData>
  <sheetProtection selectLockedCells="1"/>
  <protectedRanges>
    <protectedRange sqref="E23 E39 E28 E32 E36 I2:J2 L2:M2 A1:A3 B1 I56:R57 C56:E57 A23:B23 B3:D3 C2:D2 C22:D23 A38:D39 A50:D50 A27:D28 B24:B26 A31:D32 B29:B30 A35:D36 B33:B34 B37 E1:G6" name="Range1"/>
    <protectedRange sqref="G54:H54" name="Range1_3"/>
    <protectedRange sqref="F56:H57" name="Range1_5"/>
    <protectedRange sqref="G53:H53" name="Range1_9"/>
    <protectedRange sqref="G8:H8" name="Range1_6"/>
    <protectedRange sqref="I51:R51 K30:R30 K34:R34 R24 K26:R26 R29 K18:R18 K20:R21 K19:M19 O19:R19" name="Range1_8"/>
    <protectedRange sqref="I18:J21 I26:J26 I30:J30 I34:J34 R25 R33 R37 I44:R49 R40:R43" name="Range1_1"/>
    <protectedRange sqref="A22:B22" name="Range1_14"/>
    <protectedRange sqref="C5:D5" name="Range1_15"/>
    <protectedRange sqref="C6:D6" name="Range1_12_2"/>
    <protectedRange sqref="I13:R17" name="Range1_11"/>
    <protectedRange sqref="I24:Q24" name="Range1_11_4"/>
    <protectedRange sqref="I25:Q25" name="Range1_11_5"/>
    <protectedRange sqref="I29:Q29" name="Range1_11_6"/>
    <protectedRange sqref="I33:Q33" name="Range1_11_7"/>
    <protectedRange sqref="I37:Q37" name="Range1_11_8"/>
    <protectedRange sqref="I40:Q40" name="Range1_11_9"/>
    <protectedRange sqref="I41:Q41" name="Range1_11_10"/>
    <protectedRange sqref="I42:Q42" name="Range1_11_11"/>
    <protectedRange sqref="I43:Q43" name="Range1_11_12"/>
    <protectedRange sqref="A56:B56" name="Range1_8_1"/>
    <protectedRange sqref="N19" name="Range1_8_2"/>
    <protectedRange sqref="I8:J8" name="Range1_18"/>
    <protectedRange sqref="A63:F66 A67:B67 G63:J64 G65:G67 K67:R67 H64:R64 M65 K65:K66 N65:R66 L66:M66 A61:R61 K63:R63" name="Range1_4"/>
    <protectedRange sqref="I65:J65" name="Range1_10"/>
    <protectedRange sqref="I66:J66" name="Range1_12_3"/>
    <protectedRange sqref="B60:D63 L60:M63" name="Range6"/>
    <protectedRange sqref="I67:J67" name="Range1_10_3"/>
  </protectedRanges>
  <mergeCells count="47">
    <mergeCell ref="J1:K1"/>
    <mergeCell ref="M1:N1"/>
    <mergeCell ref="B1:D1"/>
    <mergeCell ref="F1:G1"/>
    <mergeCell ref="J3:N3"/>
    <mergeCell ref="A8:B8"/>
    <mergeCell ref="C10:D10"/>
    <mergeCell ref="A57:B57"/>
    <mergeCell ref="N56:R56"/>
    <mergeCell ref="A53:B53"/>
    <mergeCell ref="A54:B54"/>
    <mergeCell ref="A22:B22"/>
    <mergeCell ref="I57:L57"/>
    <mergeCell ref="A27:B27"/>
    <mergeCell ref="A35:B35"/>
    <mergeCell ref="A31:B31"/>
    <mergeCell ref="A50:B50"/>
    <mergeCell ref="A38:B38"/>
    <mergeCell ref="A55:B55"/>
    <mergeCell ref="N57:R57"/>
    <mergeCell ref="I55:L55"/>
    <mergeCell ref="R66:R67"/>
    <mergeCell ref="A65:B65"/>
    <mergeCell ref="M65:N65"/>
    <mergeCell ref="O65:P65"/>
    <mergeCell ref="A66:D67"/>
    <mergeCell ref="E66:F67"/>
    <mergeCell ref="O66:Q67"/>
    <mergeCell ref="G67:H67"/>
    <mergeCell ref="G66:H66"/>
    <mergeCell ref="G65:H65"/>
    <mergeCell ref="O60:R61"/>
    <mergeCell ref="O62:R63"/>
    <mergeCell ref="L60:M61"/>
    <mergeCell ref="L62:M63"/>
    <mergeCell ref="O2:Q2"/>
    <mergeCell ref="I9:R9"/>
    <mergeCell ref="N55:R55"/>
    <mergeCell ref="I56:L56"/>
    <mergeCell ref="A59:R59"/>
    <mergeCell ref="A58:R58"/>
    <mergeCell ref="B60:D61"/>
    <mergeCell ref="G60:J61"/>
    <mergeCell ref="B62:D63"/>
    <mergeCell ref="G62:J63"/>
    <mergeCell ref="M2:N2"/>
    <mergeCell ref="J2:K2"/>
  </mergeCells>
  <phoneticPr fontId="0" type="noConversion"/>
  <pageMargins left="0.25" right="0.25" top="0.5" bottom="0.32" header="0.17" footer="0.17"/>
  <pageSetup scale="46" orientation="landscape" horizontalDpi="1200" verticalDpi="1200" r:id="rId1"/>
  <headerFooter alignWithMargins="0">
    <oddHeader>&amp;C&amp;"Times New Roman,Bold"Ventura County Area Agency on Aging
Monthly Expenditure Reimbursement Report</oddHeader>
    <oddFooter>Page 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Budget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CloseOut</vt:lpstr>
      <vt:lpstr>Apr!Print_Area</vt:lpstr>
      <vt:lpstr>Aug!Print_Area</vt:lpstr>
      <vt:lpstr>Budget!Print_Area</vt:lpstr>
      <vt:lpstr>CloseOut!Print_Area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Area Agency of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Murphy</dc:creator>
  <cp:lastModifiedBy>Murphy, Brian</cp:lastModifiedBy>
  <cp:lastPrinted>2021-02-18T18:21:21Z</cp:lastPrinted>
  <dcterms:created xsi:type="dcterms:W3CDTF">2003-07-01T23:21:05Z</dcterms:created>
  <dcterms:modified xsi:type="dcterms:W3CDTF">2022-04-12T00:21:10Z</dcterms:modified>
</cp:coreProperties>
</file>